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gen-mar2015" sheetId="1" r:id="rId1"/>
    <sheet name="apr-giu2015" sheetId="2" r:id="rId2"/>
    <sheet name="lug-set2015" sheetId="3" r:id="rId3"/>
    <sheet name="ott-dic2015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Barbara Piazzi</author>
    <author/>
  </authors>
  <commentList>
    <comment ref="D3" authorId="0">
      <text>
        <r>
          <rPr>
            <b/>
            <sz val="9"/>
            <rFont val="Tahoma"/>
            <family val="0"/>
          </rPr>
          <t>data protocollo + 30 giorno: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data trasmissione ordinativi di pagamento in tesoreria (pagamento mandato)</t>
        </r>
      </text>
    </comment>
    <comment ref="F3" authorId="1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G3" authorId="1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2.xml><?xml version="1.0" encoding="utf-8"?>
<comments xmlns="http://schemas.openxmlformats.org/spreadsheetml/2006/main">
  <authors>
    <author/>
    <author>Barbara Piazzi</author>
  </authors>
  <commentList>
    <comment ref="F4" authorId="0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G4" authorId="0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  <comment ref="E4" authorId="1">
      <text>
        <r>
          <rPr>
            <b/>
            <sz val="9"/>
            <rFont val="Tahoma"/>
            <family val="0"/>
          </rPr>
          <t>data trasmissione ordinativi di pagamento in tesoreria (pagamento mandato)</t>
        </r>
      </text>
    </comment>
    <comment ref="D4" authorId="1">
      <text>
        <r>
          <rPr>
            <b/>
            <sz val="9"/>
            <rFont val="Tahoma"/>
            <family val="0"/>
          </rPr>
          <t>data protocollo + 30 giorno: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Barbara Piazzi</author>
    <author/>
  </authors>
  <commentList>
    <comment ref="D3" authorId="0">
      <text>
        <r>
          <rPr>
            <b/>
            <sz val="9"/>
            <rFont val="Tahoma"/>
            <family val="0"/>
          </rPr>
          <t>data protocollo + 30 giorno: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data trasmissione ordinativi di pagamento in tesoreria (pagamento mandato)</t>
        </r>
      </text>
    </comment>
    <comment ref="F3" authorId="1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G3" authorId="1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4.xml><?xml version="1.0" encoding="utf-8"?>
<comments xmlns="http://schemas.openxmlformats.org/spreadsheetml/2006/main">
  <authors>
    <author>Barbara Piazzi</author>
    <author/>
  </authors>
  <commentList>
    <comment ref="D3" authorId="0">
      <text>
        <r>
          <rPr>
            <b/>
            <sz val="9"/>
            <rFont val="Tahoma"/>
            <family val="0"/>
          </rPr>
          <t>data protocollo + 30 giorno: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data trasmissione ordinativi di pagamento in tesoreria (pagamento mandato)</t>
        </r>
      </text>
    </comment>
    <comment ref="F3" authorId="1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G3" authorId="1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<sst xmlns="http://schemas.openxmlformats.org/spreadsheetml/2006/main" count="249" uniqueCount="177">
  <si>
    <t>DATA SCADENZA FATTURA</t>
  </si>
  <si>
    <t>DATA PAGAMENTO FATTURA</t>
  </si>
  <si>
    <t>N. FATTURA</t>
  </si>
  <si>
    <t>DATA RICEVIMENTO FATTURA (PROTOCOLLO)</t>
  </si>
  <si>
    <t xml:space="preserve">IMPORTO TOTALE                                                     in € </t>
  </si>
  <si>
    <t>rifiutata</t>
  </si>
  <si>
    <t>3/6</t>
  </si>
  <si>
    <t>3510045396</t>
  </si>
  <si>
    <t>0000007/F7</t>
  </si>
  <si>
    <t>3510045098</t>
  </si>
  <si>
    <t>3510045713</t>
  </si>
  <si>
    <t>20659-4RHLD</t>
  </si>
  <si>
    <t>2</t>
  </si>
  <si>
    <t>17</t>
  </si>
  <si>
    <t>3223</t>
  </si>
  <si>
    <t>3224</t>
  </si>
  <si>
    <t>3226</t>
  </si>
  <si>
    <t>3225</t>
  </si>
  <si>
    <t>3</t>
  </si>
  <si>
    <t>FATTPA 2_15</t>
  </si>
  <si>
    <t>100244</t>
  </si>
  <si>
    <t>4</t>
  </si>
  <si>
    <t>16/PA</t>
  </si>
  <si>
    <t>3510049295</t>
  </si>
  <si>
    <t>3/18</t>
  </si>
  <si>
    <t>Bo-1851</t>
  </si>
  <si>
    <t>G150.045</t>
  </si>
  <si>
    <t>140/E</t>
  </si>
  <si>
    <t>0150720150000012000</t>
  </si>
  <si>
    <t>0150720150000012100</t>
  </si>
  <si>
    <t>0150720150000012200</t>
  </si>
  <si>
    <t>20154E16254</t>
  </si>
  <si>
    <t>35</t>
  </si>
  <si>
    <t>3 / FE</t>
  </si>
  <si>
    <t>158</t>
  </si>
  <si>
    <t>8C00125220</t>
  </si>
  <si>
    <t>8C00125000</t>
  </si>
  <si>
    <t>8C00125989</t>
  </si>
  <si>
    <t>8C00125362</t>
  </si>
  <si>
    <t>21/E</t>
  </si>
  <si>
    <t>1615003902</t>
  </si>
  <si>
    <t>9/PA</t>
  </si>
  <si>
    <t>3/03</t>
  </si>
  <si>
    <t>2/03</t>
  </si>
  <si>
    <t>48</t>
  </si>
  <si>
    <t>4233</t>
  </si>
  <si>
    <t>4234</t>
  </si>
  <si>
    <t>G150.051</t>
  </si>
  <si>
    <t>20154300094</t>
  </si>
  <si>
    <t>3510060261</t>
  </si>
  <si>
    <t>20154E21224</t>
  </si>
  <si>
    <t>40/E</t>
  </si>
  <si>
    <t>71</t>
  </si>
  <si>
    <t>72</t>
  </si>
  <si>
    <t>FATTPA 6_15</t>
  </si>
  <si>
    <t>FATTPA 7_15</t>
  </si>
  <si>
    <t>2 FE</t>
  </si>
  <si>
    <t>3510070169</t>
  </si>
  <si>
    <t>FSEXSRLPA-2015-83</t>
  </si>
  <si>
    <t>8C00176771</t>
  </si>
  <si>
    <t>8C00177968</t>
  </si>
  <si>
    <t>8C00177484</t>
  </si>
  <si>
    <t>8C00177593</t>
  </si>
  <si>
    <t>5824</t>
  </si>
  <si>
    <t>0150720150000077700</t>
  </si>
  <si>
    <t>0150720150000077600</t>
  </si>
  <si>
    <t>0150720150000077800</t>
  </si>
  <si>
    <t>2015/510337/VE1</t>
  </si>
  <si>
    <t>3510082350</t>
  </si>
  <si>
    <t>E3-2-15</t>
  </si>
  <si>
    <t>RGPA-2015-277</t>
  </si>
  <si>
    <t>3510093471</t>
  </si>
  <si>
    <t>8C00235153</t>
  </si>
  <si>
    <t>8C00235138</t>
  </si>
  <si>
    <t>8C00235780</t>
  </si>
  <si>
    <t>8C00235573</t>
  </si>
  <si>
    <t>1715 PA</t>
  </si>
  <si>
    <t>5/03</t>
  </si>
  <si>
    <t>25/PA</t>
  </si>
  <si>
    <t>0000026/PA</t>
  </si>
  <si>
    <t>152</t>
  </si>
  <si>
    <t>20150095603</t>
  </si>
  <si>
    <t>1145</t>
  </si>
  <si>
    <t>8C00072214</t>
  </si>
  <si>
    <t>8C00072968</t>
  </si>
  <si>
    <t>8C00073575</t>
  </si>
  <si>
    <t>8C00071833</t>
  </si>
  <si>
    <t>8C00015138</t>
  </si>
  <si>
    <t>8C00015820</t>
  </si>
  <si>
    <t>8C00015070</t>
  </si>
  <si>
    <t>8C00015845</t>
  </si>
  <si>
    <t>3510015059</t>
  </si>
  <si>
    <t>3510003383</t>
  </si>
  <si>
    <t>992</t>
  </si>
  <si>
    <t>650181</t>
  </si>
  <si>
    <t>383</t>
  </si>
  <si>
    <t>44</t>
  </si>
  <si>
    <t>1146</t>
  </si>
  <si>
    <t>530395/V12</t>
  </si>
  <si>
    <t>46</t>
  </si>
  <si>
    <t>10747</t>
  </si>
  <si>
    <t>21393</t>
  </si>
  <si>
    <t>21396</t>
  </si>
  <si>
    <t>21397</t>
  </si>
  <si>
    <t>21398</t>
  </si>
  <si>
    <t>7/PRG</t>
  </si>
  <si>
    <t>01/2015</t>
  </si>
  <si>
    <t>266/74</t>
  </si>
  <si>
    <t>397/1</t>
  </si>
  <si>
    <t>78/2015</t>
  </si>
  <si>
    <t>21101</t>
  </si>
  <si>
    <t>21102</t>
  </si>
  <si>
    <t>85/74</t>
  </si>
  <si>
    <t>77/2015</t>
  </si>
  <si>
    <t>29/74</t>
  </si>
  <si>
    <t>16/SM</t>
  </si>
  <si>
    <t>77232</t>
  </si>
  <si>
    <t>7033/6551</t>
  </si>
  <si>
    <t>22</t>
  </si>
  <si>
    <t>19</t>
  </si>
  <si>
    <t>176</t>
  </si>
  <si>
    <t>144</t>
  </si>
  <si>
    <t>112</t>
  </si>
  <si>
    <t>80</t>
  </si>
  <si>
    <t>141</t>
  </si>
  <si>
    <t>015</t>
  </si>
  <si>
    <t>4/15</t>
  </si>
  <si>
    <t>05/2015</t>
  </si>
  <si>
    <t>02/15</t>
  </si>
  <si>
    <t>PAGAMENTO                   n. gg. + dopo / - prima della scadenza</t>
  </si>
  <si>
    <t>IMPORTO                      x                                        N. GG</t>
  </si>
  <si>
    <t>Rifiutata</t>
  </si>
  <si>
    <t>15</t>
  </si>
  <si>
    <t>3510104577</t>
  </si>
  <si>
    <t>7140</t>
  </si>
  <si>
    <t>PA 2</t>
  </si>
  <si>
    <t>78/EL</t>
  </si>
  <si>
    <t>8101006473</t>
  </si>
  <si>
    <t>91/22</t>
  </si>
  <si>
    <t>90</t>
  </si>
  <si>
    <t>4_1534_008011</t>
  </si>
  <si>
    <t>181</t>
  </si>
  <si>
    <t>PA293</t>
  </si>
  <si>
    <t>3/55</t>
  </si>
  <si>
    <t>2015/510578/VE1</t>
  </si>
  <si>
    <t>0150720150000212600</t>
  </si>
  <si>
    <t>0150720150000212700</t>
  </si>
  <si>
    <t>0150720150000212500</t>
  </si>
  <si>
    <t>4_1534_008633</t>
  </si>
  <si>
    <t>4_1534_008421</t>
  </si>
  <si>
    <t>3510115570</t>
  </si>
  <si>
    <t>8715268287</t>
  </si>
  <si>
    <t>8715268434</t>
  </si>
  <si>
    <t>8715268559</t>
  </si>
  <si>
    <t>8715270008</t>
  </si>
  <si>
    <t>8715270158</t>
  </si>
  <si>
    <t>8715270300</t>
  </si>
  <si>
    <t>1129/E</t>
  </si>
  <si>
    <t>8C00292566</t>
  </si>
  <si>
    <t>8C00292394</t>
  </si>
  <si>
    <t>8C00292855</t>
  </si>
  <si>
    <t>8C00291014</t>
  </si>
  <si>
    <t>2015/510644/VE1</t>
  </si>
  <si>
    <t>5952/V</t>
  </si>
  <si>
    <t>3510126414</t>
  </si>
  <si>
    <t>8715310961</t>
  </si>
  <si>
    <t>9291</t>
  </si>
  <si>
    <t>9292</t>
  </si>
  <si>
    <t>1615032122</t>
  </si>
  <si>
    <t>5/2015</t>
  </si>
  <si>
    <t>8715338432</t>
  </si>
  <si>
    <t>INDICE DI TEMPESTIVITA' DEI PAGAMENTI PERIODO ottobre-dicembre 2015
DPCM 22 settembre 2014*</t>
  </si>
  <si>
    <t>(*) calcolato come la somma, per ciascuna fattura emessa a titolo corrispettivo di una transazione commerciale, dei giorni effettivi intercorrenti tra la data di scadenza della fattura e la data di pagamento ai fornitori  moltiplicata per l’importo dovuto, rapportata alla somma degli importi pagati nel periodo di riferimento</t>
  </si>
  <si>
    <t>INDICE DI TEMPESTIVITA' DEI PAGAMENTI PERIODO luglio-settembre 2015
DPCM 22 settembre 2014*</t>
  </si>
  <si>
    <t>INDICE DI TEMPESTIVITA' DEI PAGAMENTI PERIODO aprile-giugno 2015
DPCM 22 settembre 2014*</t>
  </si>
  <si>
    <t xml:space="preserve"> (*) calcolato come la somma, per ciascuna fattura emessa a titolo corrispettivo di una transazione commerciale, dei giorni effettivi intercorrenti tra la data di scadenza della fattura e la data di pagamento ai fornitori  moltiplicata per l’importo dovuto, rapportata alla somma degli importi pagati nel periodo di riferimento</t>
  </si>
  <si>
    <t>INDICE DI TEMPESTIVITA' DEI PAGAMENTI PERIODO gennaio-marzo 2015
DPCM 22 settembre 2014*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</si>
</sst>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mmm\-yyyy"/>
    <numFmt numFmtId="179" formatCode="dd/mm/yy;@"/>
    <numFmt numFmtId="180" formatCode="&quot;€ &quot;#,##0.00"/>
    <numFmt numFmtId="181" formatCode="#,##0.00_ ;[Red]\-#,##0.00\ "/>
    <numFmt numFmtId="182" formatCode="[$-410]dddd\,\ d\.\ mmmm\ yyyy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Verdana"/>
      <family val="2"/>
    </font>
    <font>
      <sz val="10"/>
      <name val="Verdana"/>
      <family val="2"/>
    </font>
    <font>
      <b/>
      <sz val="14"/>
      <color indexed="53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name val="Verdana"/>
      <family val="2"/>
    </font>
    <font>
      <b/>
      <sz val="11"/>
      <color indexed="53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4" borderId="1" applyNumberFormat="0" applyAlignment="0" applyProtection="0"/>
    <xf numFmtId="0" fontId="5" fillId="0" borderId="2" applyNumberFormat="0" applyFill="0" applyAlignment="0" applyProtection="0"/>
    <xf numFmtId="0" fontId="6" fillId="1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7" fillId="3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" fillId="9" borderId="0" applyNumberFormat="0" applyBorder="0" applyAlignment="0" applyProtection="0"/>
    <xf numFmtId="0" fontId="0" fillId="5" borderId="4" applyNumberFormat="0" applyFont="0" applyAlignment="0" applyProtection="0"/>
    <xf numFmtId="0" fontId="9" fillId="4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6" borderId="0" applyNumberFormat="0" applyBorder="0" applyAlignment="0" applyProtection="0"/>
    <xf numFmtId="0" fontId="18" fillId="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/>
    </xf>
    <xf numFmtId="2" fontId="23" fillId="17" borderId="10" xfId="0" applyNumberFormat="1" applyFont="1" applyFill="1" applyBorder="1" applyAlignment="1">
      <alignment horizontal="center"/>
    </xf>
    <xf numFmtId="170" fontId="22" fillId="0" borderId="0" xfId="61" applyFont="1" applyAlignment="1">
      <alignment horizontal="center"/>
    </xf>
    <xf numFmtId="0" fontId="0" fillId="0" borderId="0" xfId="0" applyAlignment="1">
      <alignment horizontal="center"/>
    </xf>
    <xf numFmtId="170" fontId="28" fillId="0" borderId="0" xfId="61" applyFont="1" applyAlignment="1">
      <alignment/>
    </xf>
    <xf numFmtId="2" fontId="29" fillId="17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9" fontId="30" fillId="0" borderId="11" xfId="0" applyNumberFormat="1" applyFont="1" applyFill="1" applyBorder="1" applyAlignment="1" applyProtection="1">
      <alignment horizontal="center" vertical="center"/>
      <protection locked="0"/>
    </xf>
    <xf numFmtId="173" fontId="31" fillId="9" borderId="12" xfId="0" applyNumberFormat="1" applyFont="1" applyFill="1" applyBorder="1" applyAlignment="1" applyProtection="1">
      <alignment horizontal="center"/>
      <protection locked="0"/>
    </xf>
    <xf numFmtId="14" fontId="30" fillId="0" borderId="11" xfId="0" applyNumberFormat="1" applyFont="1" applyBorder="1" applyAlignment="1">
      <alignment horizontal="center" vertical="center"/>
    </xf>
    <xf numFmtId="1" fontId="31" fillId="17" borderId="12" xfId="0" applyNumberFormat="1" applyFont="1" applyFill="1" applyBorder="1" applyAlignment="1">
      <alignment horizontal="center"/>
    </xf>
    <xf numFmtId="181" fontId="31" fillId="17" borderId="12" xfId="0" applyNumberFormat="1" applyFont="1" applyFill="1" applyBorder="1" applyAlignment="1">
      <alignment horizontal="center"/>
    </xf>
    <xf numFmtId="14" fontId="30" fillId="0" borderId="11" xfId="0" applyNumberFormat="1" applyFont="1" applyFill="1" applyBorder="1" applyAlignment="1">
      <alignment horizontal="center" vertical="center"/>
    </xf>
    <xf numFmtId="179" fontId="31" fillId="0" borderId="11" xfId="0" applyNumberFormat="1" applyFont="1" applyFill="1" applyBorder="1" applyAlignment="1" applyProtection="1">
      <alignment horizontal="center" vertical="center"/>
      <protection locked="0"/>
    </xf>
    <xf numFmtId="14" fontId="31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Fill="1" applyBorder="1" applyAlignment="1" applyProtection="1">
      <alignment horizontal="right" vertical="center"/>
      <protection locked="0"/>
    </xf>
    <xf numFmtId="180" fontId="31" fillId="0" borderId="11" xfId="0" applyNumberFormat="1" applyFont="1" applyFill="1" applyBorder="1" applyAlignment="1" applyProtection="1">
      <alignment horizontal="right" vertical="center"/>
      <protection locked="0"/>
    </xf>
    <xf numFmtId="14" fontId="31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 applyProtection="1">
      <alignment horizontal="right" vertical="center"/>
      <protection locked="0"/>
    </xf>
    <xf numFmtId="180" fontId="30" fillId="0" borderId="11" xfId="0" applyNumberFormat="1" applyFont="1" applyFill="1" applyBorder="1" applyAlignment="1" applyProtection="1">
      <alignment horizontal="right" vertical="center"/>
      <protection locked="0"/>
    </xf>
    <xf numFmtId="0" fontId="32" fillId="18" borderId="12" xfId="0" applyFont="1" applyFill="1" applyBorder="1" applyAlignment="1">
      <alignment/>
    </xf>
    <xf numFmtId="170" fontId="33" fillId="18" borderId="12" xfId="61" applyFont="1" applyFill="1" applyBorder="1" applyAlignment="1">
      <alignment/>
    </xf>
    <xf numFmtId="0" fontId="32" fillId="18" borderId="12" xfId="0" applyFont="1" applyFill="1" applyBorder="1" applyAlignment="1">
      <alignment horizontal="center"/>
    </xf>
    <xf numFmtId="181" fontId="32" fillId="18" borderId="12" xfId="0" applyNumberFormat="1" applyFont="1" applyFill="1" applyBorder="1" applyAlignment="1">
      <alignment horizontal="center"/>
    </xf>
    <xf numFmtId="0" fontId="31" fillId="17" borderId="12" xfId="0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right" vertical="center"/>
    </xf>
    <xf numFmtId="173" fontId="31" fillId="0" borderId="12" xfId="0" applyNumberFormat="1" applyFont="1" applyFill="1" applyBorder="1" applyAlignment="1" applyProtection="1">
      <alignment horizontal="center"/>
      <protection locked="0"/>
    </xf>
    <xf numFmtId="170" fontId="30" fillId="0" borderId="12" xfId="61" applyFont="1" applyFill="1" applyBorder="1" applyAlignment="1" applyProtection="1">
      <alignment horizontal="center"/>
      <protection locked="0"/>
    </xf>
    <xf numFmtId="173" fontId="30" fillId="9" borderId="12" xfId="0" applyNumberFormat="1" applyFont="1" applyFill="1" applyBorder="1" applyAlignment="1" applyProtection="1">
      <alignment horizontal="center"/>
      <protection locked="0"/>
    </xf>
    <xf numFmtId="0" fontId="30" fillId="17" borderId="12" xfId="0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right" vertical="center"/>
    </xf>
    <xf numFmtId="179" fontId="31" fillId="0" borderId="13" xfId="0" applyNumberFormat="1" applyFont="1" applyFill="1" applyBorder="1" applyAlignment="1" applyProtection="1">
      <alignment horizontal="center" vertical="center"/>
      <protection locked="0"/>
    </xf>
    <xf numFmtId="180" fontId="31" fillId="0" borderId="14" xfId="0" applyNumberFormat="1" applyFont="1" applyFill="1" applyBorder="1" applyAlignment="1" applyProtection="1">
      <alignment vertical="center"/>
      <protection locked="0"/>
    </xf>
    <xf numFmtId="14" fontId="31" fillId="0" borderId="15" xfId="0" applyNumberFormat="1" applyFont="1" applyFill="1" applyBorder="1" applyAlignment="1">
      <alignment vertical="center"/>
    </xf>
    <xf numFmtId="0" fontId="32" fillId="18" borderId="12" xfId="0" applyFont="1" applyFill="1" applyBorder="1" applyAlignment="1">
      <alignment horizontal="center" vertical="center" wrapText="1"/>
    </xf>
    <xf numFmtId="170" fontId="33" fillId="18" borderId="12" xfId="6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left" vertical="center"/>
    </xf>
    <xf numFmtId="14" fontId="31" fillId="0" borderId="12" xfId="0" applyNumberFormat="1" applyFont="1" applyFill="1" applyBorder="1" applyAlignment="1" applyProtection="1">
      <alignment/>
      <protection locked="0"/>
    </xf>
    <xf numFmtId="49" fontId="31" fillId="0" borderId="11" xfId="0" applyNumberFormat="1" applyFont="1" applyFill="1" applyBorder="1" applyAlignment="1" applyProtection="1">
      <alignment horizontal="left" vertical="center"/>
      <protection locked="0"/>
    </xf>
    <xf numFmtId="180" fontId="31" fillId="0" borderId="12" xfId="0" applyNumberFormat="1" applyFont="1" applyFill="1" applyBorder="1" applyAlignment="1" applyProtection="1">
      <alignment horizontal="center" vertical="center"/>
      <protection locked="0"/>
    </xf>
    <xf numFmtId="170" fontId="30" fillId="0" borderId="11" xfId="61" applyFont="1" applyFill="1" applyBorder="1" applyAlignment="1" applyProtection="1">
      <alignment horizontal="center"/>
      <protection locked="0"/>
    </xf>
    <xf numFmtId="49" fontId="30" fillId="0" borderId="11" xfId="0" applyNumberFormat="1" applyFont="1" applyFill="1" applyBorder="1" applyAlignment="1" applyProtection="1">
      <alignment horizontal="left" vertical="center"/>
      <protection locked="0"/>
    </xf>
    <xf numFmtId="180" fontId="30" fillId="0" borderId="11" xfId="0" applyNumberFormat="1" applyFont="1" applyFill="1" applyBorder="1" applyAlignment="1" applyProtection="1">
      <alignment horizontal="center" vertical="center"/>
      <protection locked="0"/>
    </xf>
    <xf numFmtId="18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31" fillId="0" borderId="11" xfId="0" applyNumberFormat="1" applyFont="1" applyFill="1" applyBorder="1" applyAlignment="1">
      <alignment vertical="center"/>
    </xf>
    <xf numFmtId="49" fontId="31" fillId="0" borderId="14" xfId="0" applyNumberFormat="1" applyFont="1" applyFill="1" applyBorder="1" applyAlignment="1" applyProtection="1">
      <alignment horizontal="left" vertical="center"/>
      <protection locked="0"/>
    </xf>
    <xf numFmtId="170" fontId="33" fillId="18" borderId="12" xfId="61" applyFont="1" applyFill="1" applyBorder="1" applyAlignment="1">
      <alignment horizontal="center"/>
    </xf>
    <xf numFmtId="14" fontId="30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center" wrapText="1"/>
    </xf>
    <xf numFmtId="0" fontId="24" fillId="19" borderId="16" xfId="0" applyFont="1" applyFill="1" applyBorder="1" applyAlignment="1">
      <alignment horizontal="center" wrapText="1"/>
    </xf>
    <xf numFmtId="0" fontId="24" fillId="19" borderId="17" xfId="0" applyFont="1" applyFill="1" applyBorder="1" applyAlignment="1">
      <alignment horizontal="center" wrapText="1"/>
    </xf>
    <xf numFmtId="0" fontId="3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25">
      <selection activeCell="C36" sqref="C36"/>
    </sheetView>
  </sheetViews>
  <sheetFormatPr defaultColWidth="9.140625" defaultRowHeight="15"/>
  <cols>
    <col min="1" max="1" width="20.7109375" style="9" customWidth="1"/>
    <col min="2" max="2" width="23.28125" style="0" customWidth="1"/>
    <col min="3" max="3" width="15.8515625" style="6" bestFit="1" customWidth="1"/>
    <col min="4" max="4" width="15.00390625" style="0" customWidth="1"/>
    <col min="5" max="5" width="18.7109375" style="0" customWidth="1"/>
    <col min="6" max="6" width="17.140625" style="0" customWidth="1"/>
    <col min="7" max="7" width="21.140625" style="0" bestFit="1" customWidth="1"/>
  </cols>
  <sheetData>
    <row r="1" spans="1:7" ht="34.5" customHeight="1" thickBot="1">
      <c r="A1" s="52" t="s">
        <v>176</v>
      </c>
      <c r="B1" s="53"/>
      <c r="C1" s="53"/>
      <c r="D1" s="53"/>
      <c r="E1" s="53"/>
      <c r="F1" s="53"/>
      <c r="G1" s="4">
        <f>G57/C57</f>
        <v>-15.362653776547448</v>
      </c>
    </row>
    <row r="2" spans="1:7" ht="15">
      <c r="A2" s="1"/>
      <c r="B2" s="1"/>
      <c r="C2" s="5"/>
      <c r="D2" s="1"/>
      <c r="E2" s="1"/>
      <c r="F2" s="1"/>
      <c r="G2" s="1"/>
    </row>
    <row r="3" spans="1:7" ht="45">
      <c r="A3" s="37" t="s">
        <v>2</v>
      </c>
      <c r="B3" s="37" t="s">
        <v>3</v>
      </c>
      <c r="C3" s="38" t="s">
        <v>4</v>
      </c>
      <c r="D3" s="37" t="s">
        <v>0</v>
      </c>
      <c r="E3" s="37" t="s">
        <v>1</v>
      </c>
      <c r="F3" s="37" t="s">
        <v>129</v>
      </c>
      <c r="G3" s="37" t="s">
        <v>130</v>
      </c>
    </row>
    <row r="4" spans="1:7" ht="15">
      <c r="A4" s="39" t="s">
        <v>128</v>
      </c>
      <c r="B4" s="40">
        <v>42013</v>
      </c>
      <c r="C4" s="30">
        <v>1035.32</v>
      </c>
      <c r="D4" s="11">
        <f aca="true" t="shared" si="0" ref="D4:D35">B4+30</f>
        <v>42043</v>
      </c>
      <c r="E4" s="29">
        <v>42066</v>
      </c>
      <c r="F4" s="27">
        <f aca="true" t="shared" si="1" ref="F4:F35">E4-D4</f>
        <v>23</v>
      </c>
      <c r="G4" s="14">
        <f aca="true" t="shared" si="2" ref="G4:G35">C4*F4</f>
        <v>23812.359999999997</v>
      </c>
    </row>
    <row r="5" spans="1:7" ht="15">
      <c r="A5" s="41" t="s">
        <v>92</v>
      </c>
      <c r="B5" s="40">
        <v>42019</v>
      </c>
      <c r="C5" s="42">
        <v>10.05</v>
      </c>
      <c r="D5" s="11">
        <f t="shared" si="0"/>
        <v>42049</v>
      </c>
      <c r="E5" s="29">
        <v>42067</v>
      </c>
      <c r="F5" s="27">
        <f t="shared" si="1"/>
        <v>18</v>
      </c>
      <c r="G5" s="14">
        <f t="shared" si="2"/>
        <v>180.9</v>
      </c>
    </row>
    <row r="6" spans="1:7" ht="15">
      <c r="A6" s="39" t="s">
        <v>117</v>
      </c>
      <c r="B6" s="40">
        <v>42023</v>
      </c>
      <c r="C6" s="42">
        <v>15811.46</v>
      </c>
      <c r="D6" s="11">
        <f t="shared" si="0"/>
        <v>42053</v>
      </c>
      <c r="E6" s="29">
        <v>42037</v>
      </c>
      <c r="F6" s="27">
        <f t="shared" si="1"/>
        <v>-16</v>
      </c>
      <c r="G6" s="14">
        <f t="shared" si="2"/>
        <v>-252983.36</v>
      </c>
    </row>
    <row r="7" spans="1:7" ht="15">
      <c r="A7" s="41" t="s">
        <v>90</v>
      </c>
      <c r="B7" s="40">
        <v>42030</v>
      </c>
      <c r="C7" s="42">
        <v>421.5</v>
      </c>
      <c r="D7" s="11">
        <f t="shared" si="0"/>
        <v>42060</v>
      </c>
      <c r="E7" s="29">
        <v>42067</v>
      </c>
      <c r="F7" s="27">
        <f t="shared" si="1"/>
        <v>7</v>
      </c>
      <c r="G7" s="14">
        <f t="shared" si="2"/>
        <v>2950.5</v>
      </c>
    </row>
    <row r="8" spans="1:7" ht="15">
      <c r="A8" s="41" t="s">
        <v>89</v>
      </c>
      <c r="B8" s="40">
        <v>42030</v>
      </c>
      <c r="C8" s="42">
        <v>62</v>
      </c>
      <c r="D8" s="11">
        <f t="shared" si="0"/>
        <v>42060</v>
      </c>
      <c r="E8" s="29">
        <v>42067</v>
      </c>
      <c r="F8" s="27">
        <f t="shared" si="1"/>
        <v>7</v>
      </c>
      <c r="G8" s="14">
        <f t="shared" si="2"/>
        <v>434</v>
      </c>
    </row>
    <row r="9" spans="1:7" ht="15">
      <c r="A9" s="39" t="s">
        <v>88</v>
      </c>
      <c r="B9" s="40">
        <v>42030</v>
      </c>
      <c r="C9" s="42">
        <v>115</v>
      </c>
      <c r="D9" s="11">
        <f t="shared" si="0"/>
        <v>42060</v>
      </c>
      <c r="E9" s="29">
        <v>42067</v>
      </c>
      <c r="F9" s="27">
        <f t="shared" si="1"/>
        <v>7</v>
      </c>
      <c r="G9" s="14">
        <f t="shared" si="2"/>
        <v>805</v>
      </c>
    </row>
    <row r="10" spans="1:7" ht="15">
      <c r="A10" s="39" t="s">
        <v>87</v>
      </c>
      <c r="B10" s="40">
        <v>42030</v>
      </c>
      <c r="C10" s="42">
        <v>55.5</v>
      </c>
      <c r="D10" s="11">
        <f t="shared" si="0"/>
        <v>42060</v>
      </c>
      <c r="E10" s="29">
        <v>42067</v>
      </c>
      <c r="F10" s="27">
        <f t="shared" si="1"/>
        <v>7</v>
      </c>
      <c r="G10" s="14">
        <f t="shared" si="2"/>
        <v>388.5</v>
      </c>
    </row>
    <row r="11" spans="1:7" ht="15">
      <c r="A11" s="39" t="s">
        <v>127</v>
      </c>
      <c r="B11" s="40">
        <v>42032</v>
      </c>
      <c r="C11" s="30">
        <v>634.4</v>
      </c>
      <c r="D11" s="11">
        <f t="shared" si="0"/>
        <v>42062</v>
      </c>
      <c r="E11" s="29">
        <v>42066</v>
      </c>
      <c r="F11" s="27">
        <f t="shared" si="1"/>
        <v>4</v>
      </c>
      <c r="G11" s="14">
        <f t="shared" si="2"/>
        <v>2537.6</v>
      </c>
    </row>
    <row r="12" spans="1:7" ht="15">
      <c r="A12" s="39" t="s">
        <v>126</v>
      </c>
      <c r="B12" s="40">
        <v>42038</v>
      </c>
      <c r="C12" s="30">
        <v>2074</v>
      </c>
      <c r="D12" s="11">
        <f t="shared" si="0"/>
        <v>42068</v>
      </c>
      <c r="E12" s="29">
        <v>42066</v>
      </c>
      <c r="F12" s="27">
        <f t="shared" si="1"/>
        <v>-2</v>
      </c>
      <c r="G12" s="14">
        <f t="shared" si="2"/>
        <v>-4148</v>
      </c>
    </row>
    <row r="13" spans="1:7" ht="15">
      <c r="A13" s="39" t="s">
        <v>125</v>
      </c>
      <c r="B13" s="40">
        <v>42044</v>
      </c>
      <c r="C13" s="43">
        <v>1464</v>
      </c>
      <c r="D13" s="11">
        <f t="shared" si="0"/>
        <v>42074</v>
      </c>
      <c r="E13" s="29">
        <v>42066</v>
      </c>
      <c r="F13" s="27">
        <f t="shared" si="1"/>
        <v>-8</v>
      </c>
      <c r="G13" s="14">
        <f t="shared" si="2"/>
        <v>-11712</v>
      </c>
    </row>
    <row r="14" spans="1:7" ht="15">
      <c r="A14" s="44" t="s">
        <v>96</v>
      </c>
      <c r="B14" s="40">
        <v>42045</v>
      </c>
      <c r="C14" s="45">
        <v>1409.1</v>
      </c>
      <c r="D14" s="11">
        <f t="shared" si="0"/>
        <v>42075</v>
      </c>
      <c r="E14" s="29">
        <v>42066</v>
      </c>
      <c r="F14" s="27">
        <f t="shared" si="1"/>
        <v>-9</v>
      </c>
      <c r="G14" s="14">
        <f t="shared" si="2"/>
        <v>-12681.9</v>
      </c>
    </row>
    <row r="15" spans="1:7" ht="15">
      <c r="A15" s="44" t="s">
        <v>95</v>
      </c>
      <c r="B15" s="40">
        <v>42045</v>
      </c>
      <c r="C15" s="45">
        <v>366</v>
      </c>
      <c r="D15" s="11">
        <f t="shared" si="0"/>
        <v>42075</v>
      </c>
      <c r="E15" s="29">
        <v>42066</v>
      </c>
      <c r="F15" s="27">
        <f t="shared" si="1"/>
        <v>-9</v>
      </c>
      <c r="G15" s="14">
        <f t="shared" si="2"/>
        <v>-3294</v>
      </c>
    </row>
    <row r="16" spans="1:7" ht="15">
      <c r="A16" s="41" t="s">
        <v>91</v>
      </c>
      <c r="B16" s="40">
        <v>42051</v>
      </c>
      <c r="C16" s="46">
        <v>92.89</v>
      </c>
      <c r="D16" s="11">
        <f t="shared" si="0"/>
        <v>42081</v>
      </c>
      <c r="E16" s="29">
        <v>42067</v>
      </c>
      <c r="F16" s="27">
        <f t="shared" si="1"/>
        <v>-14</v>
      </c>
      <c r="G16" s="14">
        <f t="shared" si="2"/>
        <v>-1300.46</v>
      </c>
    </row>
    <row r="17" spans="1:7" ht="15">
      <c r="A17" s="44" t="s">
        <v>94</v>
      </c>
      <c r="B17" s="40">
        <v>42054</v>
      </c>
      <c r="C17" s="45">
        <v>976</v>
      </c>
      <c r="D17" s="11">
        <f t="shared" si="0"/>
        <v>42084</v>
      </c>
      <c r="E17" s="29">
        <v>42066</v>
      </c>
      <c r="F17" s="27">
        <f t="shared" si="1"/>
        <v>-18</v>
      </c>
      <c r="G17" s="14">
        <f t="shared" si="2"/>
        <v>-17568</v>
      </c>
    </row>
    <row r="18" spans="1:7" ht="15">
      <c r="A18" s="39" t="s">
        <v>116</v>
      </c>
      <c r="B18" s="40">
        <v>42059</v>
      </c>
      <c r="C18" s="46">
        <v>3000</v>
      </c>
      <c r="D18" s="11">
        <f t="shared" si="0"/>
        <v>42089</v>
      </c>
      <c r="E18" s="29">
        <v>42059</v>
      </c>
      <c r="F18" s="27">
        <f t="shared" si="1"/>
        <v>-30</v>
      </c>
      <c r="G18" s="14">
        <f t="shared" si="2"/>
        <v>-90000</v>
      </c>
    </row>
    <row r="19" spans="1:7" ht="15">
      <c r="A19" s="39" t="s">
        <v>114</v>
      </c>
      <c r="B19" s="40">
        <v>42066</v>
      </c>
      <c r="C19" s="43">
        <v>1980</v>
      </c>
      <c r="D19" s="11">
        <f t="shared" si="0"/>
        <v>42096</v>
      </c>
      <c r="E19" s="29">
        <v>42080</v>
      </c>
      <c r="F19" s="27">
        <f t="shared" si="1"/>
        <v>-16</v>
      </c>
      <c r="G19" s="14">
        <f t="shared" si="2"/>
        <v>-31680</v>
      </c>
    </row>
    <row r="20" spans="1:7" ht="15">
      <c r="A20" s="39" t="s">
        <v>114</v>
      </c>
      <c r="B20" s="40">
        <v>42066</v>
      </c>
      <c r="C20" s="46">
        <v>1980</v>
      </c>
      <c r="D20" s="11">
        <f t="shared" si="0"/>
        <v>42096</v>
      </c>
      <c r="E20" s="29">
        <v>42080</v>
      </c>
      <c r="F20" s="27">
        <f t="shared" si="1"/>
        <v>-16</v>
      </c>
      <c r="G20" s="14">
        <f t="shared" si="2"/>
        <v>-31680</v>
      </c>
    </row>
    <row r="21" spans="1:7" ht="15">
      <c r="A21" s="39" t="s">
        <v>111</v>
      </c>
      <c r="B21" s="40">
        <v>42066</v>
      </c>
      <c r="C21" s="46">
        <v>244</v>
      </c>
      <c r="D21" s="11">
        <f t="shared" si="0"/>
        <v>42096</v>
      </c>
      <c r="E21" s="29">
        <v>42080</v>
      </c>
      <c r="F21" s="27">
        <f t="shared" si="1"/>
        <v>-16</v>
      </c>
      <c r="G21" s="14">
        <f t="shared" si="2"/>
        <v>-3904</v>
      </c>
    </row>
    <row r="22" spans="1:7" ht="15">
      <c r="A22" s="39" t="s">
        <v>110</v>
      </c>
      <c r="B22" s="40">
        <v>42066</v>
      </c>
      <c r="C22" s="46">
        <v>261</v>
      </c>
      <c r="D22" s="11">
        <f t="shared" si="0"/>
        <v>42096</v>
      </c>
      <c r="E22" s="29">
        <v>42080</v>
      </c>
      <c r="F22" s="27">
        <f t="shared" si="1"/>
        <v>-16</v>
      </c>
      <c r="G22" s="14">
        <f t="shared" si="2"/>
        <v>-4176</v>
      </c>
    </row>
    <row r="23" spans="1:7" ht="15">
      <c r="A23" s="39" t="s">
        <v>115</v>
      </c>
      <c r="B23" s="40">
        <v>42067</v>
      </c>
      <c r="C23" s="46">
        <v>247</v>
      </c>
      <c r="D23" s="11">
        <f t="shared" si="0"/>
        <v>42097</v>
      </c>
      <c r="E23" s="29">
        <v>42067</v>
      </c>
      <c r="F23" s="27">
        <f t="shared" si="1"/>
        <v>-30</v>
      </c>
      <c r="G23" s="14">
        <f t="shared" si="2"/>
        <v>-7410</v>
      </c>
    </row>
    <row r="24" spans="1:7" ht="15">
      <c r="A24" s="39" t="s">
        <v>44</v>
      </c>
      <c r="B24" s="40">
        <v>42068</v>
      </c>
      <c r="C24" s="43">
        <v>119.2</v>
      </c>
      <c r="D24" s="11">
        <f t="shared" si="0"/>
        <v>42098</v>
      </c>
      <c r="E24" s="29">
        <v>42080</v>
      </c>
      <c r="F24" s="27">
        <f t="shared" si="1"/>
        <v>-18</v>
      </c>
      <c r="G24" s="14">
        <f t="shared" si="2"/>
        <v>-2145.6</v>
      </c>
    </row>
    <row r="25" spans="1:7" ht="15">
      <c r="A25" s="41" t="s">
        <v>93</v>
      </c>
      <c r="B25" s="40">
        <v>42074</v>
      </c>
      <c r="C25" s="46">
        <v>366</v>
      </c>
      <c r="D25" s="11">
        <f t="shared" si="0"/>
        <v>42104</v>
      </c>
      <c r="E25" s="29">
        <v>42080</v>
      </c>
      <c r="F25" s="27">
        <f t="shared" si="1"/>
        <v>-24</v>
      </c>
      <c r="G25" s="14">
        <f t="shared" si="2"/>
        <v>-8784</v>
      </c>
    </row>
    <row r="26" spans="1:7" ht="15">
      <c r="A26" s="39" t="s">
        <v>112</v>
      </c>
      <c r="B26" s="40">
        <v>42075</v>
      </c>
      <c r="C26" s="46">
        <v>2790</v>
      </c>
      <c r="D26" s="11">
        <f t="shared" si="0"/>
        <v>42105</v>
      </c>
      <c r="E26" s="29">
        <v>42080</v>
      </c>
      <c r="F26" s="27">
        <f t="shared" si="1"/>
        <v>-25</v>
      </c>
      <c r="G26" s="14">
        <f t="shared" si="2"/>
        <v>-69750</v>
      </c>
    </row>
    <row r="27" spans="1:7" ht="15">
      <c r="A27" s="39" t="s">
        <v>113</v>
      </c>
      <c r="B27" s="40">
        <v>42076</v>
      </c>
      <c r="C27" s="46">
        <v>2950</v>
      </c>
      <c r="D27" s="11">
        <f t="shared" si="0"/>
        <v>42106</v>
      </c>
      <c r="E27" s="29">
        <v>42080</v>
      </c>
      <c r="F27" s="27">
        <f t="shared" si="1"/>
        <v>-26</v>
      </c>
      <c r="G27" s="14">
        <f t="shared" si="2"/>
        <v>-76700</v>
      </c>
    </row>
    <row r="28" spans="1:7" ht="15">
      <c r="A28" s="39" t="s">
        <v>109</v>
      </c>
      <c r="B28" s="40">
        <v>42076</v>
      </c>
      <c r="C28" s="46">
        <v>380</v>
      </c>
      <c r="D28" s="11">
        <f t="shared" si="0"/>
        <v>42106</v>
      </c>
      <c r="E28" s="29">
        <v>42080</v>
      </c>
      <c r="F28" s="27">
        <f t="shared" si="1"/>
        <v>-26</v>
      </c>
      <c r="G28" s="14">
        <f t="shared" si="2"/>
        <v>-9880</v>
      </c>
    </row>
    <row r="29" spans="1:7" ht="15">
      <c r="A29" s="39" t="s">
        <v>108</v>
      </c>
      <c r="B29" s="40">
        <v>42076</v>
      </c>
      <c r="C29" s="46">
        <v>6413.2</v>
      </c>
      <c r="D29" s="11">
        <f t="shared" si="0"/>
        <v>42106</v>
      </c>
      <c r="E29" s="29">
        <v>42095</v>
      </c>
      <c r="F29" s="27">
        <f t="shared" si="1"/>
        <v>-11</v>
      </c>
      <c r="G29" s="14">
        <f t="shared" si="2"/>
        <v>-70545.2</v>
      </c>
    </row>
    <row r="30" spans="1:7" ht="15">
      <c r="A30" s="39" t="s">
        <v>124</v>
      </c>
      <c r="B30" s="40">
        <v>42080</v>
      </c>
      <c r="C30" s="43">
        <v>214.8</v>
      </c>
      <c r="D30" s="11">
        <f t="shared" si="0"/>
        <v>42110</v>
      </c>
      <c r="E30" s="29">
        <v>42080</v>
      </c>
      <c r="F30" s="27">
        <f t="shared" si="1"/>
        <v>-30</v>
      </c>
      <c r="G30" s="14">
        <f t="shared" si="2"/>
        <v>-6444</v>
      </c>
    </row>
    <row r="31" spans="1:7" ht="15">
      <c r="A31" s="47" t="s">
        <v>99</v>
      </c>
      <c r="B31" s="40">
        <v>42080</v>
      </c>
      <c r="C31" s="46">
        <v>485.56</v>
      </c>
      <c r="D31" s="11">
        <f t="shared" si="0"/>
        <v>42110</v>
      </c>
      <c r="E31" s="29">
        <v>42080</v>
      </c>
      <c r="F31" s="27">
        <f t="shared" si="1"/>
        <v>-30</v>
      </c>
      <c r="G31" s="14">
        <f t="shared" si="2"/>
        <v>-14566.8</v>
      </c>
    </row>
    <row r="32" spans="1:7" ht="15">
      <c r="A32" s="39" t="s">
        <v>105</v>
      </c>
      <c r="B32" s="40">
        <v>42081</v>
      </c>
      <c r="C32" s="46">
        <v>8710.8</v>
      </c>
      <c r="D32" s="11">
        <f t="shared" si="0"/>
        <v>42111</v>
      </c>
      <c r="E32" s="29">
        <v>42095</v>
      </c>
      <c r="F32" s="27">
        <f t="shared" si="1"/>
        <v>-16</v>
      </c>
      <c r="G32" s="14">
        <f t="shared" si="2"/>
        <v>-139372.8</v>
      </c>
    </row>
    <row r="33" spans="1:7" ht="15">
      <c r="A33" s="39" t="s">
        <v>104</v>
      </c>
      <c r="B33" s="40">
        <v>42081</v>
      </c>
      <c r="C33" s="46">
        <v>13</v>
      </c>
      <c r="D33" s="11">
        <f t="shared" si="0"/>
        <v>42111</v>
      </c>
      <c r="E33" s="29">
        <v>42095</v>
      </c>
      <c r="F33" s="27">
        <f t="shared" si="1"/>
        <v>-16</v>
      </c>
      <c r="G33" s="14">
        <f t="shared" si="2"/>
        <v>-208</v>
      </c>
    </row>
    <row r="34" spans="1:7" ht="15">
      <c r="A34" s="39" t="s">
        <v>103</v>
      </c>
      <c r="B34" s="40">
        <v>42081</v>
      </c>
      <c r="C34" s="46">
        <v>13</v>
      </c>
      <c r="D34" s="11">
        <f t="shared" si="0"/>
        <v>42111</v>
      </c>
      <c r="E34" s="29">
        <v>42095</v>
      </c>
      <c r="F34" s="27">
        <f t="shared" si="1"/>
        <v>-16</v>
      </c>
      <c r="G34" s="14">
        <f t="shared" si="2"/>
        <v>-208</v>
      </c>
    </row>
    <row r="35" spans="1:7" ht="15">
      <c r="A35" s="39" t="s">
        <v>102</v>
      </c>
      <c r="B35" s="40">
        <v>42081</v>
      </c>
      <c r="C35" s="46">
        <v>13</v>
      </c>
      <c r="D35" s="11">
        <f t="shared" si="0"/>
        <v>42111</v>
      </c>
      <c r="E35" s="29">
        <v>42095</v>
      </c>
      <c r="F35" s="27">
        <f t="shared" si="1"/>
        <v>-16</v>
      </c>
      <c r="G35" s="14">
        <f t="shared" si="2"/>
        <v>-208</v>
      </c>
    </row>
    <row r="36" spans="1:7" ht="15">
      <c r="A36" s="39" t="s">
        <v>101</v>
      </c>
      <c r="B36" s="40">
        <v>42081</v>
      </c>
      <c r="C36" s="46">
        <v>338</v>
      </c>
      <c r="D36" s="11">
        <f aca="true" t="shared" si="3" ref="D36:D56">B36+30</f>
        <v>42111</v>
      </c>
      <c r="E36" s="29">
        <v>42095</v>
      </c>
      <c r="F36" s="27">
        <f aca="true" t="shared" si="4" ref="F36:F56">E36-D36</f>
        <v>-16</v>
      </c>
      <c r="G36" s="14">
        <f aca="true" t="shared" si="5" ref="G36:G56">C36*F36</f>
        <v>-5408</v>
      </c>
    </row>
    <row r="37" spans="1:7" ht="15">
      <c r="A37" s="41" t="s">
        <v>98</v>
      </c>
      <c r="B37" s="40">
        <v>42082</v>
      </c>
      <c r="C37" s="46">
        <v>135.42</v>
      </c>
      <c r="D37" s="11">
        <f t="shared" si="3"/>
        <v>42112</v>
      </c>
      <c r="E37" s="29">
        <v>42095</v>
      </c>
      <c r="F37" s="27">
        <f t="shared" si="4"/>
        <v>-17</v>
      </c>
      <c r="G37" s="14">
        <f t="shared" si="5"/>
        <v>-2302.14</v>
      </c>
    </row>
    <row r="38" spans="1:7" ht="15">
      <c r="A38" s="41" t="s">
        <v>86</v>
      </c>
      <c r="B38" s="40">
        <v>42082</v>
      </c>
      <c r="C38" s="46">
        <v>55.5</v>
      </c>
      <c r="D38" s="11">
        <f t="shared" si="3"/>
        <v>42112</v>
      </c>
      <c r="E38" s="29">
        <v>42095</v>
      </c>
      <c r="F38" s="27">
        <f t="shared" si="4"/>
        <v>-17</v>
      </c>
      <c r="G38" s="14">
        <f t="shared" si="5"/>
        <v>-943.5</v>
      </c>
    </row>
    <row r="39" spans="1:7" ht="15">
      <c r="A39" s="48" t="s">
        <v>85</v>
      </c>
      <c r="B39" s="40">
        <v>42082</v>
      </c>
      <c r="C39" s="46">
        <v>60.5</v>
      </c>
      <c r="D39" s="11">
        <f t="shared" si="3"/>
        <v>42112</v>
      </c>
      <c r="E39" s="29">
        <v>42095</v>
      </c>
      <c r="F39" s="27">
        <f t="shared" si="4"/>
        <v>-17</v>
      </c>
      <c r="G39" s="14">
        <f t="shared" si="5"/>
        <v>-1028.5</v>
      </c>
    </row>
    <row r="40" spans="1:7" ht="15">
      <c r="A40" s="41" t="s">
        <v>84</v>
      </c>
      <c r="B40" s="40">
        <v>42082</v>
      </c>
      <c r="C40" s="46">
        <v>387</v>
      </c>
      <c r="D40" s="11">
        <f t="shared" si="3"/>
        <v>42112</v>
      </c>
      <c r="E40" s="29">
        <v>42095</v>
      </c>
      <c r="F40" s="27">
        <f t="shared" si="4"/>
        <v>-17</v>
      </c>
      <c r="G40" s="14">
        <f t="shared" si="5"/>
        <v>-6579</v>
      </c>
    </row>
    <row r="41" spans="1:7" ht="15">
      <c r="A41" s="41" t="s">
        <v>83</v>
      </c>
      <c r="B41" s="40">
        <v>42082</v>
      </c>
      <c r="C41" s="46">
        <v>109.5</v>
      </c>
      <c r="D41" s="11">
        <f t="shared" si="3"/>
        <v>42112</v>
      </c>
      <c r="E41" s="29">
        <v>42095</v>
      </c>
      <c r="F41" s="27">
        <f t="shared" si="4"/>
        <v>-17</v>
      </c>
      <c r="G41" s="14">
        <f t="shared" si="5"/>
        <v>-1861.5</v>
      </c>
    </row>
    <row r="42" spans="1:7" ht="15">
      <c r="A42" s="39" t="s">
        <v>106</v>
      </c>
      <c r="B42" s="40">
        <v>42086</v>
      </c>
      <c r="C42" s="46">
        <v>12390.32</v>
      </c>
      <c r="D42" s="11">
        <f t="shared" si="3"/>
        <v>42116</v>
      </c>
      <c r="E42" s="29">
        <v>42095</v>
      </c>
      <c r="F42" s="27">
        <f t="shared" si="4"/>
        <v>-21</v>
      </c>
      <c r="G42" s="14">
        <f t="shared" si="5"/>
        <v>-260196.72</v>
      </c>
    </row>
    <row r="43" spans="1:7" ht="15">
      <c r="A43" s="39" t="s">
        <v>107</v>
      </c>
      <c r="B43" s="50">
        <v>42093</v>
      </c>
      <c r="C43" s="45">
        <v>7500</v>
      </c>
      <c r="D43" s="11">
        <f t="shared" si="3"/>
        <v>42123</v>
      </c>
      <c r="E43" s="29">
        <v>42095</v>
      </c>
      <c r="F43" s="27">
        <f t="shared" si="4"/>
        <v>-28</v>
      </c>
      <c r="G43" s="14">
        <f t="shared" si="5"/>
        <v>-210000</v>
      </c>
    </row>
    <row r="44" spans="1:7" ht="15">
      <c r="A44" s="39" t="s">
        <v>123</v>
      </c>
      <c r="B44" s="50">
        <v>42095</v>
      </c>
      <c r="C44" s="43">
        <v>173.2</v>
      </c>
      <c r="D44" s="11">
        <f t="shared" si="3"/>
        <v>42125</v>
      </c>
      <c r="E44" s="29">
        <v>42095</v>
      </c>
      <c r="F44" s="27">
        <f t="shared" si="4"/>
        <v>-30</v>
      </c>
      <c r="G44" s="14">
        <f t="shared" si="5"/>
        <v>-5196</v>
      </c>
    </row>
    <row r="45" spans="1:7" ht="15">
      <c r="A45" s="44" t="s">
        <v>97</v>
      </c>
      <c r="B45" s="40">
        <v>42102</v>
      </c>
      <c r="C45" s="45">
        <v>445.3</v>
      </c>
      <c r="D45" s="11">
        <f t="shared" si="3"/>
        <v>42132</v>
      </c>
      <c r="E45" s="29">
        <v>42114</v>
      </c>
      <c r="F45" s="27">
        <f t="shared" si="4"/>
        <v>-18</v>
      </c>
      <c r="G45" s="14">
        <f t="shared" si="5"/>
        <v>-8015.400000000001</v>
      </c>
    </row>
    <row r="46" spans="1:7" ht="15">
      <c r="A46" s="41" t="s">
        <v>82</v>
      </c>
      <c r="B46" s="40">
        <v>42102</v>
      </c>
      <c r="C46" s="46">
        <v>161.04</v>
      </c>
      <c r="D46" s="11">
        <f t="shared" si="3"/>
        <v>42132</v>
      </c>
      <c r="E46" s="29">
        <v>42114</v>
      </c>
      <c r="F46" s="27">
        <f t="shared" si="4"/>
        <v>-18</v>
      </c>
      <c r="G46" s="14">
        <f t="shared" si="5"/>
        <v>-2898.72</v>
      </c>
    </row>
    <row r="47" spans="1:7" ht="15">
      <c r="A47" s="39" t="s">
        <v>100</v>
      </c>
      <c r="B47" s="40">
        <v>42117</v>
      </c>
      <c r="C47" s="46">
        <v>390</v>
      </c>
      <c r="D47" s="11">
        <f t="shared" si="3"/>
        <v>42147</v>
      </c>
      <c r="E47" s="29">
        <v>42121</v>
      </c>
      <c r="F47" s="27">
        <f t="shared" si="4"/>
        <v>-26</v>
      </c>
      <c r="G47" s="14">
        <f t="shared" si="5"/>
        <v>-10140</v>
      </c>
    </row>
    <row r="48" spans="1:7" ht="15">
      <c r="A48" s="39" t="s">
        <v>11</v>
      </c>
      <c r="B48" s="40">
        <v>42122</v>
      </c>
      <c r="C48" s="46">
        <v>6172</v>
      </c>
      <c r="D48" s="11">
        <f t="shared" si="3"/>
        <v>42152</v>
      </c>
      <c r="E48" s="29">
        <v>42123</v>
      </c>
      <c r="F48" s="27">
        <f t="shared" si="4"/>
        <v>-29</v>
      </c>
      <c r="G48" s="14">
        <f t="shared" si="5"/>
        <v>-178988</v>
      </c>
    </row>
    <row r="49" spans="1:7" ht="15">
      <c r="A49" s="39" t="s">
        <v>122</v>
      </c>
      <c r="B49" s="40">
        <v>42129</v>
      </c>
      <c r="C49" s="43">
        <v>150.3</v>
      </c>
      <c r="D49" s="11">
        <f t="shared" si="3"/>
        <v>42159</v>
      </c>
      <c r="E49" s="29">
        <v>42142</v>
      </c>
      <c r="F49" s="27">
        <f t="shared" si="4"/>
        <v>-17</v>
      </c>
      <c r="G49" s="14">
        <f t="shared" si="5"/>
        <v>-2555.1000000000004</v>
      </c>
    </row>
    <row r="50" spans="1:7" ht="15">
      <c r="A50" s="39" t="s">
        <v>25</v>
      </c>
      <c r="B50" s="40">
        <v>42137</v>
      </c>
      <c r="C50" s="46">
        <v>4860</v>
      </c>
      <c r="D50" s="11">
        <f t="shared" si="3"/>
        <v>42167</v>
      </c>
      <c r="E50" s="29">
        <v>42139</v>
      </c>
      <c r="F50" s="27">
        <f t="shared" si="4"/>
        <v>-28</v>
      </c>
      <c r="G50" s="14">
        <f t="shared" si="5"/>
        <v>-136080</v>
      </c>
    </row>
    <row r="51" spans="1:7" ht="15">
      <c r="A51" s="39" t="s">
        <v>26</v>
      </c>
      <c r="B51" s="40">
        <v>42138</v>
      </c>
      <c r="C51" s="46">
        <v>8138</v>
      </c>
      <c r="D51" s="11">
        <f t="shared" si="3"/>
        <v>42168</v>
      </c>
      <c r="E51" s="29">
        <v>42139</v>
      </c>
      <c r="F51" s="27">
        <f t="shared" si="4"/>
        <v>-29</v>
      </c>
      <c r="G51" s="14">
        <f t="shared" si="5"/>
        <v>-236002</v>
      </c>
    </row>
    <row r="52" spans="1:7" ht="15">
      <c r="A52" s="41" t="s">
        <v>119</v>
      </c>
      <c r="B52" s="40">
        <v>42145</v>
      </c>
      <c r="C52" s="46">
        <v>396</v>
      </c>
      <c r="D52" s="11">
        <f t="shared" si="3"/>
        <v>42175</v>
      </c>
      <c r="E52" s="29">
        <v>42150</v>
      </c>
      <c r="F52" s="27">
        <f t="shared" si="4"/>
        <v>-25</v>
      </c>
      <c r="G52" s="14">
        <f t="shared" si="5"/>
        <v>-9900</v>
      </c>
    </row>
    <row r="53" spans="1:7" ht="15">
      <c r="A53" s="39" t="s">
        <v>121</v>
      </c>
      <c r="B53" s="40">
        <v>42159</v>
      </c>
      <c r="C53" s="46">
        <v>152.3</v>
      </c>
      <c r="D53" s="11">
        <f t="shared" si="3"/>
        <v>42189</v>
      </c>
      <c r="E53" s="29">
        <v>42166</v>
      </c>
      <c r="F53" s="27">
        <f t="shared" si="4"/>
        <v>-23</v>
      </c>
      <c r="G53" s="14">
        <f t="shared" si="5"/>
        <v>-3502.9</v>
      </c>
    </row>
    <row r="54" spans="1:7" ht="15">
      <c r="A54" s="39" t="s">
        <v>47</v>
      </c>
      <c r="B54" s="40">
        <v>42165</v>
      </c>
      <c r="C54" s="46">
        <v>8138</v>
      </c>
      <c r="D54" s="11">
        <f t="shared" si="3"/>
        <v>42195</v>
      </c>
      <c r="E54" s="29">
        <v>42166</v>
      </c>
      <c r="F54" s="27">
        <f t="shared" si="4"/>
        <v>-29</v>
      </c>
      <c r="G54" s="14">
        <f t="shared" si="5"/>
        <v>-236002</v>
      </c>
    </row>
    <row r="55" spans="1:7" ht="15">
      <c r="A55" s="39" t="s">
        <v>118</v>
      </c>
      <c r="B55" s="40">
        <v>42182</v>
      </c>
      <c r="C55" s="46">
        <v>1419</v>
      </c>
      <c r="D55" s="11">
        <f t="shared" si="3"/>
        <v>42212</v>
      </c>
      <c r="E55" s="29">
        <v>42185</v>
      </c>
      <c r="F55" s="27">
        <f t="shared" si="4"/>
        <v>-27</v>
      </c>
      <c r="G55" s="14">
        <f t="shared" si="5"/>
        <v>-38313</v>
      </c>
    </row>
    <row r="56" spans="1:7" ht="15">
      <c r="A56" s="41" t="s">
        <v>120</v>
      </c>
      <c r="B56" s="40">
        <v>42188</v>
      </c>
      <c r="C56" s="46">
        <v>98</v>
      </c>
      <c r="D56" s="11">
        <f t="shared" si="3"/>
        <v>42218</v>
      </c>
      <c r="E56" s="29">
        <v>42200</v>
      </c>
      <c r="F56" s="27">
        <f t="shared" si="4"/>
        <v>-18</v>
      </c>
      <c r="G56" s="14">
        <f t="shared" si="5"/>
        <v>-1764</v>
      </c>
    </row>
    <row r="57" spans="1:7" ht="15">
      <c r="A57" s="23"/>
      <c r="B57" s="23"/>
      <c r="C57" s="49">
        <f>SUM(C4:C36)</f>
        <v>55045.78</v>
      </c>
      <c r="D57" s="23"/>
      <c r="E57" s="23"/>
      <c r="F57" s="25"/>
      <c r="G57" s="26">
        <f>SUM(G4:G36)</f>
        <v>-845649.26</v>
      </c>
    </row>
    <row r="58" spans="1:7" ht="15">
      <c r="A58" s="1"/>
      <c r="B58" s="1"/>
      <c r="C58" s="5"/>
      <c r="D58" s="1"/>
      <c r="E58" s="1"/>
      <c r="F58" s="1"/>
      <c r="G58" s="1"/>
    </row>
    <row r="59" spans="2:5" ht="78" customHeight="1">
      <c r="B59" s="51" t="s">
        <v>172</v>
      </c>
      <c r="C59" s="51"/>
      <c r="D59" s="51"/>
      <c r="E59" s="51"/>
    </row>
  </sheetData>
  <mergeCells count="2">
    <mergeCell ref="B59:E59"/>
    <mergeCell ref="A1:F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25">
      <selection activeCell="A2" sqref="A2:F2"/>
    </sheetView>
  </sheetViews>
  <sheetFormatPr defaultColWidth="9.140625" defaultRowHeight="15"/>
  <cols>
    <col min="1" max="1" width="19.421875" style="1" customWidth="1"/>
    <col min="2" max="2" width="19.8515625" style="1" customWidth="1"/>
    <col min="3" max="3" width="18.28125" style="7" bestFit="1" customWidth="1"/>
    <col min="4" max="4" width="13.421875" style="1" customWidth="1"/>
    <col min="5" max="5" width="15.8515625" style="1" customWidth="1"/>
    <col min="6" max="6" width="17.00390625" style="1" customWidth="1"/>
    <col min="7" max="7" width="22.421875" style="1" customWidth="1"/>
    <col min="8" max="8" width="10.7109375" style="1" bestFit="1" customWidth="1"/>
    <col min="9" max="16384" width="9.140625" style="1" customWidth="1"/>
  </cols>
  <sheetData>
    <row r="1" ht="15" thickBot="1"/>
    <row r="2" spans="1:7" ht="33" customHeight="1" thickBot="1">
      <c r="A2" s="52" t="s">
        <v>174</v>
      </c>
      <c r="B2" s="53"/>
      <c r="C2" s="53"/>
      <c r="D2" s="53"/>
      <c r="E2" s="53"/>
      <c r="F2" s="53"/>
      <c r="G2" s="8">
        <f>G65/C65</f>
        <v>-24.68191054083535</v>
      </c>
    </row>
    <row r="3" ht="14.25"/>
    <row r="4" spans="1:7" s="2" customFormat="1" ht="45">
      <c r="A4" s="37" t="s">
        <v>2</v>
      </c>
      <c r="B4" s="37" t="s">
        <v>3</v>
      </c>
      <c r="C4" s="38" t="s">
        <v>4</v>
      </c>
      <c r="D4" s="37" t="s">
        <v>0</v>
      </c>
      <c r="E4" s="37" t="s">
        <v>1</v>
      </c>
      <c r="F4" s="37" t="s">
        <v>129</v>
      </c>
      <c r="G4" s="37" t="s">
        <v>130</v>
      </c>
    </row>
    <row r="5" spans="1:8" ht="14.25">
      <c r="A5" s="28">
        <v>100244</v>
      </c>
      <c r="B5" s="16">
        <v>42104</v>
      </c>
      <c r="C5" s="19">
        <v>345.3</v>
      </c>
      <c r="D5" s="11" t="s">
        <v>5</v>
      </c>
      <c r="E5" s="29"/>
      <c r="F5" s="27"/>
      <c r="G5" s="14"/>
      <c r="H5" s="3"/>
    </row>
    <row r="6" spans="1:8" ht="14.25">
      <c r="A6" s="28" t="s">
        <v>6</v>
      </c>
      <c r="B6" s="16">
        <v>42108</v>
      </c>
      <c r="C6" s="30">
        <v>620</v>
      </c>
      <c r="D6" s="11">
        <f>B6+30</f>
        <v>42138</v>
      </c>
      <c r="E6" s="29">
        <v>42114</v>
      </c>
      <c r="F6" s="27">
        <f>E6-D6</f>
        <v>-24</v>
      </c>
      <c r="G6" s="14">
        <f>C6*F6</f>
        <v>-14880</v>
      </c>
      <c r="H6" s="3"/>
    </row>
    <row r="7" spans="1:8" ht="14.25">
      <c r="A7" s="28" t="s">
        <v>7</v>
      </c>
      <c r="B7" s="16">
        <v>42114</v>
      </c>
      <c r="C7" s="30">
        <v>47.67</v>
      </c>
      <c r="D7" s="11">
        <f>B7+30</f>
        <v>42144</v>
      </c>
      <c r="E7" s="29">
        <v>42114</v>
      </c>
      <c r="F7" s="27">
        <f>E7-D7</f>
        <v>-30</v>
      </c>
      <c r="G7" s="14">
        <f>C7*F7</f>
        <v>-1430.1000000000001</v>
      </c>
      <c r="H7" s="3"/>
    </row>
    <row r="8" spans="1:8" ht="14.25">
      <c r="A8" s="28" t="s">
        <v>8</v>
      </c>
      <c r="B8" s="16">
        <v>42114</v>
      </c>
      <c r="C8" s="30">
        <v>2960</v>
      </c>
      <c r="D8" s="11">
        <f>B8+30</f>
        <v>42144</v>
      </c>
      <c r="E8" s="29">
        <v>42114</v>
      </c>
      <c r="F8" s="27">
        <f>E8-D8</f>
        <v>-30</v>
      </c>
      <c r="G8" s="14">
        <f>C8*F8</f>
        <v>-88800</v>
      </c>
      <c r="H8" s="3"/>
    </row>
    <row r="9" spans="1:8" ht="14.25">
      <c r="A9" s="18" t="s">
        <v>10</v>
      </c>
      <c r="B9" s="16">
        <v>42118</v>
      </c>
      <c r="C9" s="19">
        <v>55</v>
      </c>
      <c r="D9" s="11">
        <f>B9+30</f>
        <v>42148</v>
      </c>
      <c r="E9" s="15">
        <v>42130</v>
      </c>
      <c r="F9" s="27">
        <f>E9-D9</f>
        <v>-18</v>
      </c>
      <c r="G9" s="14">
        <f>C9*F9</f>
        <v>-990</v>
      </c>
      <c r="H9" s="3"/>
    </row>
    <row r="10" spans="1:8" ht="14.25">
      <c r="A10" s="18" t="s">
        <v>11</v>
      </c>
      <c r="B10" s="16">
        <v>42122</v>
      </c>
      <c r="C10" s="19">
        <v>6172</v>
      </c>
      <c r="D10" s="11">
        <f>B10+30</f>
        <v>42152</v>
      </c>
      <c r="E10" s="15">
        <v>42123</v>
      </c>
      <c r="F10" s="27">
        <f>E10-D10</f>
        <v>-29</v>
      </c>
      <c r="G10" s="14">
        <f>C10*F10</f>
        <v>-178988</v>
      </c>
      <c r="H10" s="3"/>
    </row>
    <row r="11" spans="1:8" ht="14.25">
      <c r="A11" s="28" t="s">
        <v>9</v>
      </c>
      <c r="B11" s="16">
        <v>42124</v>
      </c>
      <c r="C11" s="19">
        <v>100.38</v>
      </c>
      <c r="D11" s="11" t="s">
        <v>5</v>
      </c>
      <c r="E11" s="15"/>
      <c r="F11" s="27"/>
      <c r="G11" s="14"/>
      <c r="H11" s="3"/>
    </row>
    <row r="12" spans="1:8" ht="14.25">
      <c r="A12" s="28" t="s">
        <v>12</v>
      </c>
      <c r="B12" s="16">
        <v>42128</v>
      </c>
      <c r="C12" s="19">
        <v>1250</v>
      </c>
      <c r="D12" s="11" t="s">
        <v>5</v>
      </c>
      <c r="E12" s="15"/>
      <c r="F12" s="27"/>
      <c r="G12" s="14"/>
      <c r="H12" s="3"/>
    </row>
    <row r="13" spans="1:8" ht="14.25">
      <c r="A13" s="28" t="s">
        <v>13</v>
      </c>
      <c r="B13" s="16">
        <v>42129</v>
      </c>
      <c r="C13" s="19">
        <v>120.66</v>
      </c>
      <c r="D13" s="11">
        <f>B13+30</f>
        <v>42159</v>
      </c>
      <c r="E13" s="15">
        <v>42130</v>
      </c>
      <c r="F13" s="27">
        <f>E13-D13</f>
        <v>-29</v>
      </c>
      <c r="G13" s="14">
        <f>C13*F13</f>
        <v>-3499.14</v>
      </c>
      <c r="H13" s="3"/>
    </row>
    <row r="14" spans="1:8" ht="14.25">
      <c r="A14" s="28" t="s">
        <v>14</v>
      </c>
      <c r="B14" s="16">
        <v>42129</v>
      </c>
      <c r="C14" s="19">
        <v>146.29</v>
      </c>
      <c r="D14" s="11">
        <f>B14+30</f>
        <v>42159</v>
      </c>
      <c r="E14" s="15">
        <v>42130</v>
      </c>
      <c r="F14" s="27">
        <f>E14-D14</f>
        <v>-29</v>
      </c>
      <c r="G14" s="14">
        <f>C14*F14</f>
        <v>-4242.41</v>
      </c>
      <c r="H14" s="3"/>
    </row>
    <row r="15" spans="1:8" ht="14.25">
      <c r="A15" s="28" t="s">
        <v>15</v>
      </c>
      <c r="B15" s="16">
        <v>42129</v>
      </c>
      <c r="C15" s="19">
        <v>175.68</v>
      </c>
      <c r="D15" s="11">
        <f>B15+30</f>
        <v>42159</v>
      </c>
      <c r="E15" s="15">
        <v>42130</v>
      </c>
      <c r="F15" s="27">
        <f>E15-D15</f>
        <v>-29</v>
      </c>
      <c r="G15" s="14">
        <f>C15*F15</f>
        <v>-5094.72</v>
      </c>
      <c r="H15" s="3"/>
    </row>
    <row r="16" spans="1:8" ht="14.25">
      <c r="A16" s="28" t="s">
        <v>16</v>
      </c>
      <c r="B16" s="16">
        <v>42129</v>
      </c>
      <c r="C16" s="19">
        <v>615.32</v>
      </c>
      <c r="D16" s="11">
        <f>B16+30</f>
        <v>42159</v>
      </c>
      <c r="E16" s="15">
        <v>42130</v>
      </c>
      <c r="F16" s="27">
        <f>E16-D16</f>
        <v>-29</v>
      </c>
      <c r="G16" s="14">
        <f>C16*F16</f>
        <v>-17844.280000000002</v>
      </c>
      <c r="H16" s="3"/>
    </row>
    <row r="17" spans="1:8" ht="14.25">
      <c r="A17" s="28" t="s">
        <v>17</v>
      </c>
      <c r="B17" s="16">
        <v>42129</v>
      </c>
      <c r="C17" s="19">
        <v>72.94</v>
      </c>
      <c r="D17" s="11">
        <f>B17+30</f>
        <v>42159</v>
      </c>
      <c r="E17" s="15">
        <v>42130</v>
      </c>
      <c r="F17" s="27">
        <f>E17-D17</f>
        <v>-29</v>
      </c>
      <c r="G17" s="14">
        <f>C17*F17</f>
        <v>-2115.2599999999998</v>
      </c>
      <c r="H17" s="3"/>
    </row>
    <row r="18" spans="1:8" ht="14.25">
      <c r="A18" s="28" t="s">
        <v>18</v>
      </c>
      <c r="B18" s="16">
        <v>42129</v>
      </c>
      <c r="C18" s="19">
        <v>1525</v>
      </c>
      <c r="D18" s="11" t="s">
        <v>5</v>
      </c>
      <c r="E18" s="15"/>
      <c r="F18" s="27"/>
      <c r="G18" s="14"/>
      <c r="H18" s="3"/>
    </row>
    <row r="19" spans="1:8" ht="14.25">
      <c r="A19" s="28" t="s">
        <v>18</v>
      </c>
      <c r="B19" s="16">
        <v>42129</v>
      </c>
      <c r="C19" s="19">
        <v>330</v>
      </c>
      <c r="D19" s="11">
        <f>B19+30</f>
        <v>42159</v>
      </c>
      <c r="E19" s="15">
        <v>42130</v>
      </c>
      <c r="F19" s="27">
        <f>E19-D19</f>
        <v>-29</v>
      </c>
      <c r="G19" s="14">
        <f>C19*F19</f>
        <v>-9570</v>
      </c>
      <c r="H19" s="3"/>
    </row>
    <row r="20" spans="1:8" ht="14.25">
      <c r="A20" s="28" t="s">
        <v>19</v>
      </c>
      <c r="B20" s="16">
        <v>42129</v>
      </c>
      <c r="C20" s="19">
        <v>1883.68</v>
      </c>
      <c r="D20" s="11">
        <f>B20+30</f>
        <v>42159</v>
      </c>
      <c r="E20" s="15">
        <v>42130</v>
      </c>
      <c r="F20" s="27">
        <f>E20-D20</f>
        <v>-29</v>
      </c>
      <c r="G20" s="14">
        <f>C20*F20</f>
        <v>-54626.72</v>
      </c>
      <c r="H20" s="3"/>
    </row>
    <row r="21" spans="1:8" ht="14.25">
      <c r="A21" s="28" t="s">
        <v>9</v>
      </c>
      <c r="B21" s="16">
        <v>42130</v>
      </c>
      <c r="C21" s="19">
        <v>100.38</v>
      </c>
      <c r="D21" s="11" t="s">
        <v>5</v>
      </c>
      <c r="E21" s="15"/>
      <c r="F21" s="27"/>
      <c r="G21" s="14"/>
      <c r="H21" s="3"/>
    </row>
    <row r="22" spans="1:8" ht="14.25">
      <c r="A22" s="28" t="s">
        <v>20</v>
      </c>
      <c r="B22" s="16">
        <v>42130</v>
      </c>
      <c r="C22" s="19">
        <v>345.3</v>
      </c>
      <c r="D22" s="11">
        <f aca="true" t="shared" si="0" ref="D22:D29">B22+30</f>
        <v>42160</v>
      </c>
      <c r="E22" s="15">
        <v>42130</v>
      </c>
      <c r="F22" s="27">
        <f aca="true" t="shared" si="1" ref="F22:F29">E22-D22</f>
        <v>-30</v>
      </c>
      <c r="G22" s="14">
        <f aca="true" t="shared" si="2" ref="G22:G29">C22*F22</f>
        <v>-10359</v>
      </c>
      <c r="H22" s="3"/>
    </row>
    <row r="23" spans="1:8" ht="14.25">
      <c r="A23" s="28" t="s">
        <v>21</v>
      </c>
      <c r="B23" s="10">
        <v>42131</v>
      </c>
      <c r="C23" s="22">
        <v>1525</v>
      </c>
      <c r="D23" s="31">
        <f t="shared" si="0"/>
        <v>42161</v>
      </c>
      <c r="E23" s="15">
        <v>42142</v>
      </c>
      <c r="F23" s="32">
        <f t="shared" si="1"/>
        <v>-19</v>
      </c>
      <c r="G23" s="14">
        <f t="shared" si="2"/>
        <v>-28975</v>
      </c>
      <c r="H23" s="3"/>
    </row>
    <row r="24" spans="1:8" ht="14.25">
      <c r="A24" s="28" t="s">
        <v>22</v>
      </c>
      <c r="B24" s="16">
        <v>42132</v>
      </c>
      <c r="C24" s="19">
        <v>500</v>
      </c>
      <c r="D24" s="11">
        <f t="shared" si="0"/>
        <v>42162</v>
      </c>
      <c r="E24" s="15">
        <v>42142</v>
      </c>
      <c r="F24" s="27">
        <f t="shared" si="1"/>
        <v>-20</v>
      </c>
      <c r="G24" s="14">
        <f t="shared" si="2"/>
        <v>-10000</v>
      </c>
      <c r="H24" s="3"/>
    </row>
    <row r="25" spans="1:8" ht="14.25">
      <c r="A25" s="28" t="s">
        <v>23</v>
      </c>
      <c r="B25" s="16">
        <v>42135</v>
      </c>
      <c r="C25" s="19">
        <v>49.23</v>
      </c>
      <c r="D25" s="11">
        <f t="shared" si="0"/>
        <v>42165</v>
      </c>
      <c r="E25" s="15">
        <v>42142</v>
      </c>
      <c r="F25" s="27">
        <f t="shared" si="1"/>
        <v>-23</v>
      </c>
      <c r="G25" s="14">
        <f t="shared" si="2"/>
        <v>-1132.29</v>
      </c>
      <c r="H25" s="3"/>
    </row>
    <row r="26" spans="1:8" ht="14.25">
      <c r="A26" s="28" t="s">
        <v>24</v>
      </c>
      <c r="B26" s="16">
        <v>42136</v>
      </c>
      <c r="C26" s="19">
        <v>790</v>
      </c>
      <c r="D26" s="11">
        <f t="shared" si="0"/>
        <v>42166</v>
      </c>
      <c r="E26" s="15">
        <v>42142</v>
      </c>
      <c r="F26" s="27">
        <f t="shared" si="1"/>
        <v>-24</v>
      </c>
      <c r="G26" s="14">
        <f t="shared" si="2"/>
        <v>-18960</v>
      </c>
      <c r="H26" s="3"/>
    </row>
    <row r="27" spans="1:8" ht="14.25">
      <c r="A27" s="28" t="s">
        <v>25</v>
      </c>
      <c r="B27" s="16">
        <v>42137</v>
      </c>
      <c r="C27" s="19">
        <v>4860</v>
      </c>
      <c r="D27" s="11">
        <f t="shared" si="0"/>
        <v>42167</v>
      </c>
      <c r="E27" s="15">
        <v>42139</v>
      </c>
      <c r="F27" s="27">
        <f t="shared" si="1"/>
        <v>-28</v>
      </c>
      <c r="G27" s="14">
        <f t="shared" si="2"/>
        <v>-136080</v>
      </c>
      <c r="H27" s="3"/>
    </row>
    <row r="28" spans="1:8" ht="14.25">
      <c r="A28" s="28" t="s">
        <v>26</v>
      </c>
      <c r="B28" s="16">
        <v>42138</v>
      </c>
      <c r="C28" s="19">
        <v>8138</v>
      </c>
      <c r="D28" s="11">
        <f t="shared" si="0"/>
        <v>42168</v>
      </c>
      <c r="E28" s="15">
        <v>42139</v>
      </c>
      <c r="F28" s="27">
        <f t="shared" si="1"/>
        <v>-29</v>
      </c>
      <c r="G28" s="14">
        <f t="shared" si="2"/>
        <v>-236002</v>
      </c>
      <c r="H28" s="3"/>
    </row>
    <row r="29" spans="1:8" ht="14.25">
      <c r="A29" s="28" t="s">
        <v>27</v>
      </c>
      <c r="B29" s="16">
        <v>42138</v>
      </c>
      <c r="C29" s="19">
        <v>401.5</v>
      </c>
      <c r="D29" s="11">
        <f t="shared" si="0"/>
        <v>42168</v>
      </c>
      <c r="E29" s="15">
        <v>42142</v>
      </c>
      <c r="F29" s="27">
        <f t="shared" si="1"/>
        <v>-26</v>
      </c>
      <c r="G29" s="14">
        <f t="shared" si="2"/>
        <v>-10439</v>
      </c>
      <c r="H29" s="3"/>
    </row>
    <row r="30" spans="1:8" ht="14.25">
      <c r="A30" s="28" t="s">
        <v>28</v>
      </c>
      <c r="B30" s="16">
        <v>42138</v>
      </c>
      <c r="C30" s="19">
        <v>646.44</v>
      </c>
      <c r="D30" s="11" t="s">
        <v>5</v>
      </c>
      <c r="E30" s="15"/>
      <c r="F30" s="27"/>
      <c r="G30" s="14"/>
      <c r="H30" s="3"/>
    </row>
    <row r="31" spans="1:8" ht="14.25">
      <c r="A31" s="28" t="s">
        <v>29</v>
      </c>
      <c r="B31" s="16">
        <v>42138</v>
      </c>
      <c r="C31" s="19">
        <v>51.44</v>
      </c>
      <c r="D31" s="11" t="s">
        <v>5</v>
      </c>
      <c r="E31" s="15"/>
      <c r="F31" s="27"/>
      <c r="G31" s="14"/>
      <c r="H31" s="3"/>
    </row>
    <row r="32" spans="1:8" ht="14.25">
      <c r="A32" s="28" t="s">
        <v>30</v>
      </c>
      <c r="B32" s="16">
        <v>42138</v>
      </c>
      <c r="C32" s="19">
        <v>-36.15</v>
      </c>
      <c r="D32" s="11" t="s">
        <v>5</v>
      </c>
      <c r="E32" s="15"/>
      <c r="F32" s="27"/>
      <c r="G32" s="14"/>
      <c r="H32" s="3"/>
    </row>
    <row r="33" spans="1:8" ht="14.25">
      <c r="A33" s="28" t="s">
        <v>31</v>
      </c>
      <c r="B33" s="16">
        <v>42139</v>
      </c>
      <c r="C33" s="19">
        <v>648</v>
      </c>
      <c r="D33" s="11" t="s">
        <v>5</v>
      </c>
      <c r="E33" s="15"/>
      <c r="F33" s="27"/>
      <c r="G33" s="14"/>
      <c r="H33" s="3"/>
    </row>
    <row r="34" spans="1:8" ht="14.25">
      <c r="A34" s="28" t="s">
        <v>32</v>
      </c>
      <c r="B34" s="16">
        <v>42142</v>
      </c>
      <c r="C34" s="19">
        <v>930</v>
      </c>
      <c r="D34" s="11" t="s">
        <v>5</v>
      </c>
      <c r="E34" s="20"/>
      <c r="F34" s="27"/>
      <c r="G34" s="14"/>
      <c r="H34" s="3"/>
    </row>
    <row r="35" spans="1:8" ht="14.25">
      <c r="A35" s="33" t="s">
        <v>33</v>
      </c>
      <c r="B35" s="34">
        <v>42143</v>
      </c>
      <c r="C35" s="35">
        <v>169.06</v>
      </c>
      <c r="D35" s="11">
        <f aca="true" t="shared" si="3" ref="D35:D44">B35+30</f>
        <v>42173</v>
      </c>
      <c r="E35" s="36">
        <v>42150</v>
      </c>
      <c r="F35" s="27">
        <f aca="true" t="shared" si="4" ref="F35:F44">E35-D35</f>
        <v>-23</v>
      </c>
      <c r="G35" s="14">
        <f aca="true" t="shared" si="5" ref="G35:G44">C35*F35</f>
        <v>-3888.38</v>
      </c>
      <c r="H35" s="3"/>
    </row>
    <row r="36" spans="1:8" ht="14.25">
      <c r="A36" s="18" t="s">
        <v>34</v>
      </c>
      <c r="B36" s="16">
        <v>42143</v>
      </c>
      <c r="C36" s="19">
        <v>68.64</v>
      </c>
      <c r="D36" s="11">
        <f t="shared" si="3"/>
        <v>42173</v>
      </c>
      <c r="E36" s="20">
        <v>42150</v>
      </c>
      <c r="F36" s="27">
        <f t="shared" si="4"/>
        <v>-23</v>
      </c>
      <c r="G36" s="14">
        <f t="shared" si="5"/>
        <v>-1578.72</v>
      </c>
      <c r="H36" s="3"/>
    </row>
    <row r="37" spans="1:8" ht="14.25">
      <c r="A37" s="21" t="s">
        <v>35</v>
      </c>
      <c r="B37" s="10">
        <v>42143</v>
      </c>
      <c r="C37" s="22">
        <v>71</v>
      </c>
      <c r="D37" s="11">
        <f t="shared" si="3"/>
        <v>42173</v>
      </c>
      <c r="E37" s="15">
        <v>42150</v>
      </c>
      <c r="F37" s="27">
        <f t="shared" si="4"/>
        <v>-23</v>
      </c>
      <c r="G37" s="14">
        <f t="shared" si="5"/>
        <v>-1633</v>
      </c>
      <c r="H37" s="3"/>
    </row>
    <row r="38" spans="1:8" ht="14.25">
      <c r="A38" s="21" t="s">
        <v>36</v>
      </c>
      <c r="B38" s="10">
        <v>42143</v>
      </c>
      <c r="C38" s="22">
        <v>415</v>
      </c>
      <c r="D38" s="11">
        <f t="shared" si="3"/>
        <v>42173</v>
      </c>
      <c r="E38" s="15">
        <v>42150</v>
      </c>
      <c r="F38" s="27">
        <f t="shared" si="4"/>
        <v>-23</v>
      </c>
      <c r="G38" s="14">
        <f t="shared" si="5"/>
        <v>-9545</v>
      </c>
      <c r="H38" s="3"/>
    </row>
    <row r="39" spans="1:8" ht="14.25">
      <c r="A39" s="21" t="s">
        <v>37</v>
      </c>
      <c r="B39" s="10">
        <v>42143</v>
      </c>
      <c r="C39" s="22">
        <v>128.5</v>
      </c>
      <c r="D39" s="11">
        <f t="shared" si="3"/>
        <v>42173</v>
      </c>
      <c r="E39" s="15">
        <v>42150</v>
      </c>
      <c r="F39" s="27">
        <f t="shared" si="4"/>
        <v>-23</v>
      </c>
      <c r="G39" s="14">
        <f t="shared" si="5"/>
        <v>-2955.5</v>
      </c>
      <c r="H39" s="3"/>
    </row>
    <row r="40" spans="1:8" ht="14.25">
      <c r="A40" s="21" t="s">
        <v>38</v>
      </c>
      <c r="B40" s="10">
        <v>42143</v>
      </c>
      <c r="C40" s="22">
        <v>63.5</v>
      </c>
      <c r="D40" s="11">
        <f t="shared" si="3"/>
        <v>42173</v>
      </c>
      <c r="E40" s="15">
        <v>42150</v>
      </c>
      <c r="F40" s="27">
        <f t="shared" si="4"/>
        <v>-23</v>
      </c>
      <c r="G40" s="14">
        <f t="shared" si="5"/>
        <v>-1460.5</v>
      </c>
      <c r="H40" s="3"/>
    </row>
    <row r="41" spans="1:8" ht="14.25">
      <c r="A41" s="18" t="s">
        <v>32</v>
      </c>
      <c r="B41" s="16">
        <v>42144</v>
      </c>
      <c r="C41" s="19">
        <v>930</v>
      </c>
      <c r="D41" s="11">
        <f t="shared" si="3"/>
        <v>42174</v>
      </c>
      <c r="E41" s="17">
        <v>42150</v>
      </c>
      <c r="F41" s="27">
        <f t="shared" si="4"/>
        <v>-24</v>
      </c>
      <c r="G41" s="14">
        <f t="shared" si="5"/>
        <v>-22320</v>
      </c>
      <c r="H41" s="3"/>
    </row>
    <row r="42" spans="1:8" ht="14.25">
      <c r="A42" s="18" t="s">
        <v>39</v>
      </c>
      <c r="B42" s="16">
        <v>42144</v>
      </c>
      <c r="C42" s="19">
        <v>329.4</v>
      </c>
      <c r="D42" s="11">
        <f t="shared" si="3"/>
        <v>42174</v>
      </c>
      <c r="E42" s="17">
        <v>42150</v>
      </c>
      <c r="F42" s="27">
        <f t="shared" si="4"/>
        <v>-24</v>
      </c>
      <c r="G42" s="14">
        <f t="shared" si="5"/>
        <v>-7905.599999999999</v>
      </c>
      <c r="H42" s="3"/>
    </row>
    <row r="43" spans="1:8" ht="14.25">
      <c r="A43" s="18" t="s">
        <v>40</v>
      </c>
      <c r="B43" s="16">
        <v>42144</v>
      </c>
      <c r="C43" s="19">
        <v>70.52</v>
      </c>
      <c r="D43" s="11">
        <f t="shared" si="3"/>
        <v>42174</v>
      </c>
      <c r="E43" s="17">
        <v>42150</v>
      </c>
      <c r="F43" s="27">
        <f t="shared" si="4"/>
        <v>-24</v>
      </c>
      <c r="G43" s="14">
        <f t="shared" si="5"/>
        <v>-1692.48</v>
      </c>
      <c r="H43" s="3"/>
    </row>
    <row r="44" spans="1:8" ht="14.25">
      <c r="A44" s="18" t="s">
        <v>18</v>
      </c>
      <c r="B44" s="16">
        <v>42145</v>
      </c>
      <c r="C44" s="19">
        <v>312</v>
      </c>
      <c r="D44" s="11">
        <f t="shared" si="3"/>
        <v>42175</v>
      </c>
      <c r="E44" s="17">
        <v>42150</v>
      </c>
      <c r="F44" s="27">
        <f t="shared" si="4"/>
        <v>-25</v>
      </c>
      <c r="G44" s="14">
        <f t="shared" si="5"/>
        <v>-7800</v>
      </c>
      <c r="H44" s="3"/>
    </row>
    <row r="45" spans="1:8" ht="14.25">
      <c r="A45" s="18" t="s">
        <v>41</v>
      </c>
      <c r="B45" s="16">
        <v>42146</v>
      </c>
      <c r="C45" s="19">
        <v>1920</v>
      </c>
      <c r="D45" s="11" t="s">
        <v>5</v>
      </c>
      <c r="E45" s="17"/>
      <c r="F45" s="27"/>
      <c r="G45" s="14"/>
      <c r="H45" s="3"/>
    </row>
    <row r="46" spans="1:8" ht="14.25">
      <c r="A46" s="28" t="s">
        <v>28</v>
      </c>
      <c r="B46" s="16">
        <v>42151</v>
      </c>
      <c r="C46" s="19">
        <v>646.44</v>
      </c>
      <c r="D46" s="11">
        <f aca="true" t="shared" si="6" ref="D46:D54">B46+30</f>
        <v>42181</v>
      </c>
      <c r="E46" s="17">
        <v>42158</v>
      </c>
      <c r="F46" s="27">
        <f aca="true" t="shared" si="7" ref="F46:F54">E46-D46</f>
        <v>-23</v>
      </c>
      <c r="G46" s="14">
        <f aca="true" t="shared" si="8" ref="G46:G54">C46*F46</f>
        <v>-14868.12</v>
      </c>
      <c r="H46" s="3"/>
    </row>
    <row r="47" spans="1:8" ht="14.25">
      <c r="A47" s="28" t="s">
        <v>29</v>
      </c>
      <c r="B47" s="16">
        <v>42151</v>
      </c>
      <c r="C47" s="19">
        <v>51.44</v>
      </c>
      <c r="D47" s="11">
        <f t="shared" si="6"/>
        <v>42181</v>
      </c>
      <c r="E47" s="17">
        <v>42158</v>
      </c>
      <c r="F47" s="27">
        <f t="shared" si="7"/>
        <v>-23</v>
      </c>
      <c r="G47" s="14">
        <f t="shared" si="8"/>
        <v>-1183.12</v>
      </c>
      <c r="H47" s="3"/>
    </row>
    <row r="48" spans="1:8" ht="14.25">
      <c r="A48" s="18" t="s">
        <v>41</v>
      </c>
      <c r="B48" s="16">
        <v>42151</v>
      </c>
      <c r="C48" s="19">
        <v>1920</v>
      </c>
      <c r="D48" s="11">
        <f t="shared" si="6"/>
        <v>42181</v>
      </c>
      <c r="E48" s="17">
        <v>42185</v>
      </c>
      <c r="F48" s="27">
        <f t="shared" si="7"/>
        <v>4</v>
      </c>
      <c r="G48" s="14">
        <f t="shared" si="8"/>
        <v>7680</v>
      </c>
      <c r="H48" s="3"/>
    </row>
    <row r="49" spans="1:8" ht="14.25">
      <c r="A49" s="18" t="s">
        <v>42</v>
      </c>
      <c r="B49" s="16">
        <v>42153</v>
      </c>
      <c r="C49" s="19">
        <v>889.98</v>
      </c>
      <c r="D49" s="11">
        <f t="shared" si="6"/>
        <v>42183</v>
      </c>
      <c r="E49" s="20">
        <v>42158</v>
      </c>
      <c r="F49" s="27">
        <f t="shared" si="7"/>
        <v>-25</v>
      </c>
      <c r="G49" s="14">
        <f t="shared" si="8"/>
        <v>-22249.5</v>
      </c>
      <c r="H49" s="3"/>
    </row>
    <row r="50" spans="1:8" ht="14.25">
      <c r="A50" s="18" t="s">
        <v>43</v>
      </c>
      <c r="B50" s="16">
        <v>42153</v>
      </c>
      <c r="C50" s="19">
        <v>1509.75</v>
      </c>
      <c r="D50" s="11">
        <f t="shared" si="6"/>
        <v>42183</v>
      </c>
      <c r="E50" s="20">
        <v>42158</v>
      </c>
      <c r="F50" s="27">
        <f t="shared" si="7"/>
        <v>-25</v>
      </c>
      <c r="G50" s="14">
        <f t="shared" si="8"/>
        <v>-37743.75</v>
      </c>
      <c r="H50" s="3"/>
    </row>
    <row r="51" spans="1:8" ht="14.25">
      <c r="A51" s="18" t="s">
        <v>44</v>
      </c>
      <c r="B51" s="16">
        <v>42155</v>
      </c>
      <c r="C51" s="19">
        <v>6163.9</v>
      </c>
      <c r="D51" s="11">
        <f t="shared" si="6"/>
        <v>42185</v>
      </c>
      <c r="E51" s="17">
        <v>42158</v>
      </c>
      <c r="F51" s="27">
        <f t="shared" si="7"/>
        <v>-27</v>
      </c>
      <c r="G51" s="14">
        <f t="shared" si="8"/>
        <v>-166425.3</v>
      </c>
      <c r="H51" s="3"/>
    </row>
    <row r="52" spans="1:8" ht="14.25">
      <c r="A52" s="18" t="s">
        <v>45</v>
      </c>
      <c r="B52" s="16">
        <v>42158</v>
      </c>
      <c r="C52" s="19">
        <v>25.9</v>
      </c>
      <c r="D52" s="11">
        <f t="shared" si="6"/>
        <v>42188</v>
      </c>
      <c r="E52" s="20">
        <v>42166</v>
      </c>
      <c r="F52" s="27">
        <f t="shared" si="7"/>
        <v>-22</v>
      </c>
      <c r="G52" s="14">
        <f t="shared" si="8"/>
        <v>-569.8</v>
      </c>
      <c r="H52" s="3"/>
    </row>
    <row r="53" spans="1:8" ht="14.25">
      <c r="A53" s="18" t="s">
        <v>46</v>
      </c>
      <c r="B53" s="16">
        <v>42158</v>
      </c>
      <c r="C53" s="19">
        <v>51.12</v>
      </c>
      <c r="D53" s="11">
        <f t="shared" si="6"/>
        <v>42188</v>
      </c>
      <c r="E53" s="20">
        <v>42166</v>
      </c>
      <c r="F53" s="27">
        <f t="shared" si="7"/>
        <v>-22</v>
      </c>
      <c r="G53" s="14">
        <f t="shared" si="8"/>
        <v>-1124.6399999999999</v>
      </c>
      <c r="H53" s="3"/>
    </row>
    <row r="54" spans="1:8" ht="14.25">
      <c r="A54" s="18" t="s">
        <v>47</v>
      </c>
      <c r="B54" s="16">
        <v>42165</v>
      </c>
      <c r="C54" s="19">
        <v>8138</v>
      </c>
      <c r="D54" s="11">
        <f t="shared" si="6"/>
        <v>42195</v>
      </c>
      <c r="E54" s="20">
        <v>42166</v>
      </c>
      <c r="F54" s="27">
        <f t="shared" si="7"/>
        <v>-29</v>
      </c>
      <c r="G54" s="14">
        <f t="shared" si="8"/>
        <v>-236002</v>
      </c>
      <c r="H54" s="3"/>
    </row>
    <row r="55" spans="1:8" ht="14.25">
      <c r="A55" s="18" t="s">
        <v>48</v>
      </c>
      <c r="B55" s="16">
        <v>42166</v>
      </c>
      <c r="C55" s="19">
        <v>444.08</v>
      </c>
      <c r="D55" s="11" t="s">
        <v>5</v>
      </c>
      <c r="E55" s="17"/>
      <c r="F55" s="27"/>
      <c r="G55" s="14"/>
      <c r="H55" s="3"/>
    </row>
    <row r="56" spans="1:8" ht="14.25">
      <c r="A56" s="18" t="s">
        <v>49</v>
      </c>
      <c r="B56" s="16">
        <v>42166</v>
      </c>
      <c r="C56" s="19">
        <v>47.38</v>
      </c>
      <c r="D56" s="11">
        <f>B56+30</f>
        <v>42196</v>
      </c>
      <c r="E56" s="17">
        <v>42180</v>
      </c>
      <c r="F56" s="27">
        <f>E56-D56</f>
        <v>-16</v>
      </c>
      <c r="G56" s="14">
        <f>C56*F56</f>
        <v>-758.08</v>
      </c>
      <c r="H56" s="3"/>
    </row>
    <row r="57" spans="1:8" ht="14.25">
      <c r="A57" s="18" t="s">
        <v>50</v>
      </c>
      <c r="B57" s="16">
        <v>42167</v>
      </c>
      <c r="C57" s="19">
        <v>1092.08</v>
      </c>
      <c r="D57" s="11">
        <f>B57+30</f>
        <v>42197</v>
      </c>
      <c r="E57" s="17">
        <v>42180</v>
      </c>
      <c r="F57" s="27">
        <f>E57-D57</f>
        <v>-17</v>
      </c>
      <c r="G57" s="14">
        <f>C57*F57</f>
        <v>-18565.36</v>
      </c>
      <c r="H57" s="3"/>
    </row>
    <row r="58" spans="1:8" ht="14.25">
      <c r="A58" s="18" t="s">
        <v>51</v>
      </c>
      <c r="B58" s="16">
        <v>42172</v>
      </c>
      <c r="C58" s="19">
        <v>329.4</v>
      </c>
      <c r="D58" s="11" t="s">
        <v>5</v>
      </c>
      <c r="E58" s="17"/>
      <c r="F58" s="27"/>
      <c r="G58" s="14"/>
      <c r="H58" s="3"/>
    </row>
    <row r="59" spans="1:8" ht="14.25">
      <c r="A59" s="18" t="s">
        <v>52</v>
      </c>
      <c r="B59" s="16">
        <v>42175</v>
      </c>
      <c r="C59" s="19">
        <v>3943.04</v>
      </c>
      <c r="D59" s="11">
        <f>B59+30</f>
        <v>42205</v>
      </c>
      <c r="E59" s="17">
        <v>42180</v>
      </c>
      <c r="F59" s="27">
        <f>E59-D59</f>
        <v>-25</v>
      </c>
      <c r="G59" s="14">
        <f>C59*F59</f>
        <v>-98576</v>
      </c>
      <c r="H59" s="3"/>
    </row>
    <row r="60" spans="1:8" ht="14.25">
      <c r="A60" s="18" t="s">
        <v>53</v>
      </c>
      <c r="B60" s="16">
        <v>42175</v>
      </c>
      <c r="C60" s="19">
        <v>192.76</v>
      </c>
      <c r="D60" s="11">
        <f>B60+30</f>
        <v>42205</v>
      </c>
      <c r="E60" s="17">
        <v>42180</v>
      </c>
      <c r="F60" s="27">
        <f>E60-D60</f>
        <v>-25</v>
      </c>
      <c r="G60" s="14">
        <f>C60*F60</f>
        <v>-4819</v>
      </c>
      <c r="H60" s="3"/>
    </row>
    <row r="61" spans="1:8" ht="14.25">
      <c r="A61" s="18" t="s">
        <v>54</v>
      </c>
      <c r="B61" s="16">
        <v>42175</v>
      </c>
      <c r="C61" s="19">
        <v>2080</v>
      </c>
      <c r="D61" s="11" t="s">
        <v>5</v>
      </c>
      <c r="E61" s="17"/>
      <c r="F61" s="27"/>
      <c r="G61" s="14"/>
      <c r="H61" s="3"/>
    </row>
    <row r="62" spans="1:8" ht="14.25">
      <c r="A62" s="18" t="s">
        <v>55</v>
      </c>
      <c r="B62" s="16">
        <v>42177</v>
      </c>
      <c r="C62" s="19">
        <v>2080</v>
      </c>
      <c r="D62" s="11">
        <f>B62+30</f>
        <v>42207</v>
      </c>
      <c r="E62" s="17">
        <v>42185</v>
      </c>
      <c r="F62" s="27">
        <f>E62-D62</f>
        <v>-22</v>
      </c>
      <c r="G62" s="14">
        <f>C62*F62</f>
        <v>-45760</v>
      </c>
      <c r="H62" s="3"/>
    </row>
    <row r="63" spans="1:8" ht="14.25">
      <c r="A63" s="18" t="s">
        <v>56</v>
      </c>
      <c r="B63" s="16">
        <v>42179</v>
      </c>
      <c r="C63" s="19">
        <v>3755.16</v>
      </c>
      <c r="D63" s="11" t="s">
        <v>5</v>
      </c>
      <c r="E63" s="17"/>
      <c r="F63" s="27"/>
      <c r="G63" s="14"/>
      <c r="H63" s="3"/>
    </row>
    <row r="64" spans="1:8" ht="14.25">
      <c r="A64" s="18" t="s">
        <v>56</v>
      </c>
      <c r="B64" s="16">
        <v>42181</v>
      </c>
      <c r="C64" s="19">
        <v>3755.16</v>
      </c>
      <c r="D64" s="11">
        <f>B64+30</f>
        <v>42211</v>
      </c>
      <c r="E64" s="17">
        <v>42185</v>
      </c>
      <c r="F64" s="27">
        <f>E64-D64</f>
        <v>-26</v>
      </c>
      <c r="G64" s="14">
        <f>C64*F64</f>
        <v>-97634.16</v>
      </c>
      <c r="H64" s="3"/>
    </row>
    <row r="65" spans="1:7" ht="21.75" customHeight="1">
      <c r="A65" s="23"/>
      <c r="B65" s="23"/>
      <c r="C65" s="24">
        <f>SUM(C5:C32)</f>
        <v>33791.060000000005</v>
      </c>
      <c r="D65" s="23"/>
      <c r="E65" s="23"/>
      <c r="F65" s="25"/>
      <c r="G65" s="26">
        <f>SUM(G5:G32)</f>
        <v>-834027.9199999999</v>
      </c>
    </row>
    <row r="67" spans="2:5" ht="62.25" customHeight="1">
      <c r="B67" s="54" t="s">
        <v>175</v>
      </c>
      <c r="C67" s="54"/>
      <c r="D67" s="54"/>
      <c r="E67" s="54"/>
    </row>
  </sheetData>
  <sheetProtection selectLockedCells="1" selectUnlockedCells="1"/>
  <mergeCells count="2">
    <mergeCell ref="A2:F2"/>
    <mergeCell ref="B67:E6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4" sqref="B14"/>
    </sheetView>
  </sheetViews>
  <sheetFormatPr defaultColWidth="9.140625" defaultRowHeight="15"/>
  <cols>
    <col min="1" max="1" width="24.7109375" style="9" customWidth="1"/>
    <col min="2" max="2" width="25.8515625" style="9" customWidth="1"/>
    <col min="3" max="3" width="15.00390625" style="9" customWidth="1"/>
    <col min="4" max="5" width="16.140625" style="9" customWidth="1"/>
    <col min="6" max="7" width="16.7109375" style="9" customWidth="1"/>
    <col min="8" max="16384" width="9.140625" style="9" customWidth="1"/>
  </cols>
  <sheetData>
    <row r="1" spans="1:7" ht="30" customHeight="1" thickBot="1">
      <c r="A1" s="52" t="s">
        <v>173</v>
      </c>
      <c r="B1" s="53"/>
      <c r="C1" s="53"/>
      <c r="D1" s="53"/>
      <c r="E1" s="53"/>
      <c r="F1" s="53"/>
      <c r="G1" s="8">
        <f>G32/C32</f>
        <v>-23.864237364663108</v>
      </c>
    </row>
    <row r="2" spans="1:7" ht="15">
      <c r="A2" s="1"/>
      <c r="B2" s="1"/>
      <c r="C2" s="7"/>
      <c r="D2" s="1"/>
      <c r="E2" s="1"/>
      <c r="F2" s="1"/>
      <c r="G2" s="1"/>
    </row>
    <row r="3" spans="1:7" ht="70.5" customHeight="1">
      <c r="A3" s="37" t="s">
        <v>2</v>
      </c>
      <c r="B3" s="37" t="s">
        <v>3</v>
      </c>
      <c r="C3" s="38" t="s">
        <v>4</v>
      </c>
      <c r="D3" s="37" t="s">
        <v>0</v>
      </c>
      <c r="E3" s="37" t="s">
        <v>1</v>
      </c>
      <c r="F3" s="37" t="s">
        <v>129</v>
      </c>
      <c r="G3" s="37" t="s">
        <v>130</v>
      </c>
    </row>
    <row r="4" spans="1:7" ht="15">
      <c r="A4" s="18" t="s">
        <v>57</v>
      </c>
      <c r="B4" s="16">
        <v>42195</v>
      </c>
      <c r="C4" s="19">
        <v>40.38</v>
      </c>
      <c r="D4" s="11" t="s">
        <v>5</v>
      </c>
      <c r="E4" s="17"/>
      <c r="F4" s="27"/>
      <c r="G4" s="14"/>
    </row>
    <row r="5" spans="1:7" ht="15">
      <c r="A5" s="18" t="s">
        <v>58</v>
      </c>
      <c r="B5" s="16">
        <v>42200</v>
      </c>
      <c r="C5" s="19">
        <v>1811.7</v>
      </c>
      <c r="D5" s="11">
        <f aca="true" t="shared" si="0" ref="D5:D14">B5+30</f>
        <v>42230</v>
      </c>
      <c r="E5" s="17">
        <v>42200</v>
      </c>
      <c r="F5" s="27">
        <f aca="true" t="shared" si="1" ref="F5:F14">E5-D5</f>
        <v>-30</v>
      </c>
      <c r="G5" s="14">
        <f>C5*F5</f>
        <v>-54351</v>
      </c>
    </row>
    <row r="6" spans="1:7" ht="15">
      <c r="A6" s="21" t="s">
        <v>59</v>
      </c>
      <c r="B6" s="10">
        <v>42203</v>
      </c>
      <c r="C6" s="22">
        <v>64.5</v>
      </c>
      <c r="D6" s="11">
        <f t="shared" si="0"/>
        <v>42233</v>
      </c>
      <c r="E6" s="12">
        <v>42226</v>
      </c>
      <c r="F6" s="27">
        <f t="shared" si="1"/>
        <v>-7</v>
      </c>
      <c r="G6" s="14">
        <f>C6*F6</f>
        <v>-451.5</v>
      </c>
    </row>
    <row r="7" spans="1:7" ht="15">
      <c r="A7" s="21" t="s">
        <v>60</v>
      </c>
      <c r="B7" s="10">
        <v>42203</v>
      </c>
      <c r="C7" s="22">
        <v>61.5</v>
      </c>
      <c r="D7" s="11">
        <f>B7+30</f>
        <v>42233</v>
      </c>
      <c r="E7" s="12">
        <v>42226</v>
      </c>
      <c r="F7" s="27">
        <f t="shared" si="1"/>
        <v>-7</v>
      </c>
      <c r="G7" s="14">
        <f>C7*F7</f>
        <v>-430.5</v>
      </c>
    </row>
    <row r="8" spans="1:7" ht="15">
      <c r="A8" s="21" t="s">
        <v>61</v>
      </c>
      <c r="B8" s="10">
        <v>42203</v>
      </c>
      <c r="C8" s="22">
        <v>409.5</v>
      </c>
      <c r="D8" s="11">
        <f t="shared" si="0"/>
        <v>42233</v>
      </c>
      <c r="E8" s="12">
        <v>42226</v>
      </c>
      <c r="F8" s="27">
        <f t="shared" si="1"/>
        <v>-7</v>
      </c>
      <c r="G8" s="14"/>
    </row>
    <row r="9" spans="1:7" ht="15">
      <c r="A9" s="21" t="s">
        <v>62</v>
      </c>
      <c r="B9" s="10">
        <v>42203</v>
      </c>
      <c r="C9" s="22">
        <v>122.5</v>
      </c>
      <c r="D9" s="11">
        <f t="shared" si="0"/>
        <v>42233</v>
      </c>
      <c r="E9" s="12">
        <v>42226</v>
      </c>
      <c r="F9" s="27">
        <f t="shared" si="1"/>
        <v>-7</v>
      </c>
      <c r="G9" s="14">
        <f>C9*F9</f>
        <v>-857.5</v>
      </c>
    </row>
    <row r="10" spans="1:7" ht="15">
      <c r="A10" s="21" t="s">
        <v>63</v>
      </c>
      <c r="B10" s="10">
        <v>42214</v>
      </c>
      <c r="C10" s="22">
        <v>953.14</v>
      </c>
      <c r="D10" s="11">
        <f t="shared" si="0"/>
        <v>42244</v>
      </c>
      <c r="E10" s="12">
        <v>42226</v>
      </c>
      <c r="F10" s="27">
        <f t="shared" si="1"/>
        <v>-18</v>
      </c>
      <c r="G10" s="14">
        <f>C10*F10</f>
        <v>-17156.52</v>
      </c>
    </row>
    <row r="11" spans="1:7" ht="15">
      <c r="A11" s="21" t="s">
        <v>64</v>
      </c>
      <c r="B11" s="10">
        <v>42214</v>
      </c>
      <c r="C11" s="22">
        <v>616.46</v>
      </c>
      <c r="D11" s="11">
        <f t="shared" si="0"/>
        <v>42244</v>
      </c>
      <c r="E11" s="12">
        <v>42226</v>
      </c>
      <c r="F11" s="27">
        <f t="shared" si="1"/>
        <v>-18</v>
      </c>
      <c r="G11" s="14"/>
    </row>
    <row r="12" spans="1:7" ht="15">
      <c r="A12" s="21" t="s">
        <v>65</v>
      </c>
      <c r="B12" s="10">
        <v>42214</v>
      </c>
      <c r="C12" s="22">
        <v>5776.41</v>
      </c>
      <c r="D12" s="11">
        <f t="shared" si="0"/>
        <v>42244</v>
      </c>
      <c r="E12" s="12">
        <v>42226</v>
      </c>
      <c r="F12" s="27">
        <f t="shared" si="1"/>
        <v>-18</v>
      </c>
      <c r="G12" s="14">
        <f>C12*F12</f>
        <v>-103975.38</v>
      </c>
    </row>
    <row r="13" spans="1:7" ht="15">
      <c r="A13" s="21" t="s">
        <v>66</v>
      </c>
      <c r="B13" s="10">
        <v>42214</v>
      </c>
      <c r="C13" s="22">
        <v>948.83</v>
      </c>
      <c r="D13" s="11">
        <f t="shared" si="0"/>
        <v>42244</v>
      </c>
      <c r="E13" s="12">
        <v>42226</v>
      </c>
      <c r="F13" s="27">
        <f t="shared" si="1"/>
        <v>-18</v>
      </c>
      <c r="G13" s="14">
        <f>C13*F13</f>
        <v>-17078.940000000002</v>
      </c>
    </row>
    <row r="14" spans="1:7" ht="15">
      <c r="A14" s="21" t="s">
        <v>67</v>
      </c>
      <c r="B14" s="10">
        <v>42219</v>
      </c>
      <c r="C14" s="22">
        <v>524.6</v>
      </c>
      <c r="D14" s="11">
        <f t="shared" si="0"/>
        <v>42249</v>
      </c>
      <c r="E14" s="12">
        <v>42226</v>
      </c>
      <c r="F14" s="27">
        <f t="shared" si="1"/>
        <v>-23</v>
      </c>
      <c r="G14" s="14">
        <f>C14*F14</f>
        <v>-12065.800000000001</v>
      </c>
    </row>
    <row r="15" spans="1:7" ht="15">
      <c r="A15" s="18" t="s">
        <v>21</v>
      </c>
      <c r="B15" s="16">
        <v>42223</v>
      </c>
      <c r="C15" s="19">
        <v>67</v>
      </c>
      <c r="D15" s="11" t="s">
        <v>5</v>
      </c>
      <c r="E15" s="17"/>
      <c r="F15" s="27"/>
      <c r="G15" s="14"/>
    </row>
    <row r="16" spans="1:7" ht="15">
      <c r="A16" s="18" t="s">
        <v>68</v>
      </c>
      <c r="B16" s="16">
        <v>42226</v>
      </c>
      <c r="C16" s="19">
        <v>38.23</v>
      </c>
      <c r="D16" s="11" t="s">
        <v>5</v>
      </c>
      <c r="E16" s="17"/>
      <c r="F16" s="27"/>
      <c r="G16" s="14"/>
    </row>
    <row r="17" spans="1:7" ht="15">
      <c r="A17" s="21" t="s">
        <v>21</v>
      </c>
      <c r="B17" s="10">
        <v>42227</v>
      </c>
      <c r="C17" s="22">
        <v>67</v>
      </c>
      <c r="D17" s="11">
        <f>B17+30</f>
        <v>42257</v>
      </c>
      <c r="E17" s="12">
        <v>42240</v>
      </c>
      <c r="F17" s="27">
        <f>E17-D17</f>
        <v>-17</v>
      </c>
      <c r="G17" s="14"/>
    </row>
    <row r="18" spans="1:7" ht="15">
      <c r="A18" s="21" t="s">
        <v>69</v>
      </c>
      <c r="B18" s="10">
        <v>42234</v>
      </c>
      <c r="C18" s="22">
        <v>215.82</v>
      </c>
      <c r="D18" s="11">
        <f>B18+30</f>
        <v>42264</v>
      </c>
      <c r="E18" s="12">
        <v>42240</v>
      </c>
      <c r="F18" s="27">
        <f>E18-D18</f>
        <v>-24</v>
      </c>
      <c r="G18" s="14">
        <f>C18*F18</f>
        <v>-5179.68</v>
      </c>
    </row>
    <row r="19" spans="1:7" ht="15">
      <c r="A19" s="21" t="s">
        <v>70</v>
      </c>
      <c r="B19" s="10">
        <v>42247</v>
      </c>
      <c r="C19" s="22">
        <v>1152.78</v>
      </c>
      <c r="D19" s="11">
        <f>B19+30</f>
        <v>42277</v>
      </c>
      <c r="E19" s="12">
        <v>42270</v>
      </c>
      <c r="F19" s="27">
        <f>E19-D19</f>
        <v>-7</v>
      </c>
      <c r="G19" s="14">
        <f>C19*F19</f>
        <v>-8069.46</v>
      </c>
    </row>
    <row r="20" spans="1:7" ht="15">
      <c r="A20" s="18" t="s">
        <v>71</v>
      </c>
      <c r="B20" s="16">
        <v>42256</v>
      </c>
      <c r="C20" s="19">
        <v>37.83</v>
      </c>
      <c r="D20" s="11" t="s">
        <v>5</v>
      </c>
      <c r="E20" s="17"/>
      <c r="F20" s="27"/>
      <c r="G20" s="14"/>
    </row>
    <row r="21" spans="1:7" ht="15">
      <c r="A21" s="21" t="s">
        <v>72</v>
      </c>
      <c r="B21" s="10">
        <v>42264</v>
      </c>
      <c r="C21" s="22">
        <v>262.34</v>
      </c>
      <c r="D21" s="11">
        <f aca="true" t="shared" si="2" ref="D21:D30">B21+30</f>
        <v>42294</v>
      </c>
      <c r="E21" s="12">
        <v>42270</v>
      </c>
      <c r="F21" s="27">
        <f aca="true" t="shared" si="3" ref="F21:F30">E21-D21</f>
        <v>-24</v>
      </c>
      <c r="G21" s="14">
        <f aca="true" t="shared" si="4" ref="G21:G30">C21*F21</f>
        <v>-6296.16</v>
      </c>
    </row>
    <row r="22" spans="1:7" ht="15">
      <c r="A22" s="21" t="s">
        <v>73</v>
      </c>
      <c r="B22" s="10">
        <v>42264</v>
      </c>
      <c r="C22" s="22">
        <v>120.25</v>
      </c>
      <c r="D22" s="11">
        <f t="shared" si="2"/>
        <v>42294</v>
      </c>
      <c r="E22" s="12">
        <v>42270</v>
      </c>
      <c r="F22" s="27">
        <f t="shared" si="3"/>
        <v>-24</v>
      </c>
      <c r="G22" s="14">
        <f t="shared" si="4"/>
        <v>-2886</v>
      </c>
    </row>
    <row r="23" spans="1:7" ht="15">
      <c r="A23" s="21" t="s">
        <v>74</v>
      </c>
      <c r="B23" s="10">
        <v>42264</v>
      </c>
      <c r="C23" s="22">
        <v>61.52</v>
      </c>
      <c r="D23" s="11">
        <f t="shared" si="2"/>
        <v>42294</v>
      </c>
      <c r="E23" s="12">
        <v>42270</v>
      </c>
      <c r="F23" s="27">
        <f t="shared" si="3"/>
        <v>-24</v>
      </c>
      <c r="G23" s="14">
        <f t="shared" si="4"/>
        <v>-1476.48</v>
      </c>
    </row>
    <row r="24" spans="1:7" ht="15">
      <c r="A24" s="21" t="s">
        <v>75</v>
      </c>
      <c r="B24" s="10">
        <v>42264</v>
      </c>
      <c r="C24" s="22">
        <v>61.6</v>
      </c>
      <c r="D24" s="11">
        <f t="shared" si="2"/>
        <v>42294</v>
      </c>
      <c r="E24" s="12">
        <v>42270</v>
      </c>
      <c r="F24" s="27">
        <f t="shared" si="3"/>
        <v>-24</v>
      </c>
      <c r="G24" s="14">
        <f t="shared" si="4"/>
        <v>-1478.4</v>
      </c>
    </row>
    <row r="25" spans="1:7" ht="15">
      <c r="A25" s="21" t="s">
        <v>76</v>
      </c>
      <c r="B25" s="10">
        <v>42265</v>
      </c>
      <c r="C25" s="22">
        <v>1385.92</v>
      </c>
      <c r="D25" s="11">
        <f t="shared" si="2"/>
        <v>42295</v>
      </c>
      <c r="E25" s="12">
        <v>42270</v>
      </c>
      <c r="F25" s="27">
        <f t="shared" si="3"/>
        <v>-25</v>
      </c>
      <c r="G25" s="14">
        <f t="shared" si="4"/>
        <v>-34648</v>
      </c>
    </row>
    <row r="26" spans="1:7" ht="15">
      <c r="A26" s="21" t="s">
        <v>77</v>
      </c>
      <c r="B26" s="10">
        <v>42265</v>
      </c>
      <c r="C26" s="22">
        <v>2200.95</v>
      </c>
      <c r="D26" s="11">
        <f t="shared" si="2"/>
        <v>42295</v>
      </c>
      <c r="E26" s="12">
        <v>42270</v>
      </c>
      <c r="F26" s="27">
        <f t="shared" si="3"/>
        <v>-25</v>
      </c>
      <c r="G26" s="14">
        <f t="shared" si="4"/>
        <v>-55023.74999999999</v>
      </c>
    </row>
    <row r="27" spans="1:7" ht="15">
      <c r="A27" s="21" t="s">
        <v>78</v>
      </c>
      <c r="B27" s="10">
        <v>42266</v>
      </c>
      <c r="C27" s="22">
        <v>1452</v>
      </c>
      <c r="D27" s="11">
        <f t="shared" si="2"/>
        <v>42296</v>
      </c>
      <c r="E27" s="12">
        <v>42270</v>
      </c>
      <c r="F27" s="27">
        <f t="shared" si="3"/>
        <v>-26</v>
      </c>
      <c r="G27" s="14">
        <f t="shared" si="4"/>
        <v>-37752</v>
      </c>
    </row>
    <row r="28" spans="1:7" ht="15">
      <c r="A28" s="21" t="s">
        <v>52</v>
      </c>
      <c r="B28" s="10">
        <v>42270</v>
      </c>
      <c r="C28" s="22">
        <v>1990</v>
      </c>
      <c r="D28" s="11">
        <f t="shared" si="2"/>
        <v>42300</v>
      </c>
      <c r="E28" s="12">
        <v>42270</v>
      </c>
      <c r="F28" s="27">
        <f t="shared" si="3"/>
        <v>-30</v>
      </c>
      <c r="G28" s="14">
        <f t="shared" si="4"/>
        <v>-59700</v>
      </c>
    </row>
    <row r="29" spans="1:7" ht="15">
      <c r="A29" s="21" t="s">
        <v>79</v>
      </c>
      <c r="B29" s="10">
        <v>42273</v>
      </c>
      <c r="C29" s="22">
        <v>16210.15</v>
      </c>
      <c r="D29" s="11">
        <f t="shared" si="2"/>
        <v>42303</v>
      </c>
      <c r="E29" s="12">
        <v>42275</v>
      </c>
      <c r="F29" s="27">
        <f t="shared" si="3"/>
        <v>-28</v>
      </c>
      <c r="G29" s="14">
        <f t="shared" si="4"/>
        <v>-453884.2</v>
      </c>
    </row>
    <row r="30" spans="1:7" ht="15">
      <c r="A30" s="21" t="s">
        <v>80</v>
      </c>
      <c r="B30" s="10">
        <v>42275</v>
      </c>
      <c r="C30" s="22">
        <v>700</v>
      </c>
      <c r="D30" s="11">
        <f t="shared" si="2"/>
        <v>42305</v>
      </c>
      <c r="E30" s="12">
        <v>42275</v>
      </c>
      <c r="F30" s="27">
        <f t="shared" si="3"/>
        <v>-30</v>
      </c>
      <c r="G30" s="14">
        <f t="shared" si="4"/>
        <v>-21000</v>
      </c>
    </row>
    <row r="31" spans="1:7" ht="15">
      <c r="A31" s="18" t="s">
        <v>81</v>
      </c>
      <c r="B31" s="16">
        <v>42276</v>
      </c>
      <c r="C31" s="19">
        <v>99</v>
      </c>
      <c r="D31" s="11" t="s">
        <v>5</v>
      </c>
      <c r="E31" s="17"/>
      <c r="F31" s="27"/>
      <c r="G31" s="14"/>
    </row>
    <row r="32" spans="1:7" ht="15">
      <c r="A32" s="23"/>
      <c r="B32" s="23"/>
      <c r="C32" s="24">
        <f>SUM(C4:C31)</f>
        <v>37451.91</v>
      </c>
      <c r="D32" s="23"/>
      <c r="E32" s="23"/>
      <c r="F32" s="25"/>
      <c r="G32" s="26">
        <f>SUM(G4:G31)</f>
        <v>-893761.27</v>
      </c>
    </row>
    <row r="34" spans="2:5" ht="31.5" customHeight="1">
      <c r="B34" s="55" t="s">
        <v>172</v>
      </c>
      <c r="C34" s="55"/>
      <c r="D34" s="55"/>
      <c r="E34" s="55"/>
    </row>
    <row r="35" spans="2:5" ht="43.5" customHeight="1">
      <c r="B35" s="55"/>
      <c r="C35" s="55"/>
      <c r="D35" s="55"/>
      <c r="E35" s="55"/>
    </row>
  </sheetData>
  <mergeCells count="2">
    <mergeCell ref="A1:F1"/>
    <mergeCell ref="B34:E35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9">
      <selection activeCell="H14" sqref="H13:H14"/>
    </sheetView>
  </sheetViews>
  <sheetFormatPr defaultColWidth="9.140625" defaultRowHeight="15"/>
  <cols>
    <col min="1" max="1" width="27.421875" style="0" customWidth="1"/>
    <col min="2" max="2" width="18.8515625" style="0" customWidth="1"/>
    <col min="3" max="3" width="16.57421875" style="0" customWidth="1"/>
    <col min="4" max="5" width="16.7109375" style="0" customWidth="1"/>
    <col min="6" max="6" width="23.00390625" style="0" customWidth="1"/>
    <col min="7" max="16384" width="19.421875" style="0" customWidth="1"/>
  </cols>
  <sheetData>
    <row r="1" spans="1:7" ht="37.5" customHeight="1" thickBot="1">
      <c r="A1" s="52" t="s">
        <v>171</v>
      </c>
      <c r="B1" s="53"/>
      <c r="C1" s="53"/>
      <c r="D1" s="53"/>
      <c r="E1" s="53"/>
      <c r="F1" s="53"/>
      <c r="G1" s="8">
        <f>G50/C50</f>
        <v>-20.715436512569763</v>
      </c>
    </row>
    <row r="2" spans="1:7" ht="15">
      <c r="A2" s="1"/>
      <c r="B2" s="1"/>
      <c r="C2" s="7"/>
      <c r="D2" s="1"/>
      <c r="E2" s="1"/>
      <c r="F2" s="1"/>
      <c r="G2" s="1"/>
    </row>
    <row r="3" spans="1:7" ht="45">
      <c r="A3" s="37" t="s">
        <v>2</v>
      </c>
      <c r="B3" s="37" t="s">
        <v>3</v>
      </c>
      <c r="C3" s="38" t="s">
        <v>4</v>
      </c>
      <c r="D3" s="37" t="s">
        <v>0</v>
      </c>
      <c r="E3" s="37" t="s">
        <v>1</v>
      </c>
      <c r="F3" s="37" t="s">
        <v>129</v>
      </c>
      <c r="G3" s="37" t="s">
        <v>130</v>
      </c>
    </row>
    <row r="4" spans="1:7" ht="15">
      <c r="A4" s="21" t="s">
        <v>132</v>
      </c>
      <c r="B4" s="10">
        <v>42283</v>
      </c>
      <c r="C4" s="22">
        <v>199</v>
      </c>
      <c r="D4" s="11">
        <f>B4+30</f>
        <v>42313</v>
      </c>
      <c r="E4" s="12">
        <v>42289</v>
      </c>
      <c r="F4" s="13">
        <f>E4-D4</f>
        <v>-24</v>
      </c>
      <c r="G4" s="14">
        <f>C4*F4</f>
        <v>-4776</v>
      </c>
    </row>
    <row r="5" spans="1:7" ht="15">
      <c r="A5" s="21" t="s">
        <v>133</v>
      </c>
      <c r="B5" s="10">
        <v>42286</v>
      </c>
      <c r="C5" s="22">
        <v>53.91</v>
      </c>
      <c r="D5" s="11" t="s">
        <v>131</v>
      </c>
      <c r="E5" s="12"/>
      <c r="F5" s="13"/>
      <c r="G5" s="14"/>
    </row>
    <row r="6" spans="1:7" ht="15">
      <c r="A6" s="21" t="s">
        <v>134</v>
      </c>
      <c r="B6" s="10">
        <v>42286</v>
      </c>
      <c r="C6" s="22">
        <v>281.09</v>
      </c>
      <c r="D6" s="11">
        <f aca="true" t="shared" si="0" ref="D6:D14">B6+30</f>
        <v>42316</v>
      </c>
      <c r="E6" s="12">
        <v>42289</v>
      </c>
      <c r="F6" s="13">
        <f aca="true" t="shared" si="1" ref="F6:F49">E6-D6</f>
        <v>-27</v>
      </c>
      <c r="G6" s="14">
        <f aca="true" t="shared" si="2" ref="G6:G49">C6*F6</f>
        <v>-7589.429999999999</v>
      </c>
    </row>
    <row r="7" spans="1:7" ht="15">
      <c r="A7" s="21" t="s">
        <v>135</v>
      </c>
      <c r="B7" s="10">
        <v>42286</v>
      </c>
      <c r="C7" s="22">
        <v>2058.01</v>
      </c>
      <c r="D7" s="11">
        <f t="shared" si="0"/>
        <v>42316</v>
      </c>
      <c r="E7" s="12">
        <v>42289</v>
      </c>
      <c r="F7" s="13">
        <f t="shared" si="1"/>
        <v>-27</v>
      </c>
      <c r="G7" s="14">
        <f t="shared" si="2"/>
        <v>-55566.270000000004</v>
      </c>
    </row>
    <row r="8" spans="1:7" ht="15">
      <c r="A8" s="21" t="s">
        <v>136</v>
      </c>
      <c r="B8" s="10">
        <v>42290</v>
      </c>
      <c r="C8" s="22">
        <v>5628</v>
      </c>
      <c r="D8" s="11">
        <f t="shared" si="0"/>
        <v>42320</v>
      </c>
      <c r="E8" s="12">
        <v>42298</v>
      </c>
      <c r="F8" s="13">
        <f t="shared" si="1"/>
        <v>-22</v>
      </c>
      <c r="G8" s="14">
        <f t="shared" si="2"/>
        <v>-123816</v>
      </c>
    </row>
    <row r="9" spans="1:7" ht="15">
      <c r="A9" s="18" t="s">
        <v>12</v>
      </c>
      <c r="B9" s="10">
        <v>42296</v>
      </c>
      <c r="C9" s="19">
        <v>4400</v>
      </c>
      <c r="D9" s="11">
        <f t="shared" si="0"/>
        <v>42326</v>
      </c>
      <c r="E9" s="15">
        <v>42298</v>
      </c>
      <c r="F9" s="13">
        <f t="shared" si="1"/>
        <v>-28</v>
      </c>
      <c r="G9" s="14">
        <f t="shared" si="2"/>
        <v>-123200</v>
      </c>
    </row>
    <row r="10" spans="1:7" ht="15">
      <c r="A10" s="21" t="s">
        <v>137</v>
      </c>
      <c r="B10" s="10">
        <v>42297</v>
      </c>
      <c r="C10" s="22">
        <v>688.5</v>
      </c>
      <c r="D10" s="11" t="s">
        <v>131</v>
      </c>
      <c r="E10" s="12"/>
      <c r="F10" s="13"/>
      <c r="G10" s="14"/>
    </row>
    <row r="11" spans="1:7" ht="15">
      <c r="A11" s="21" t="s">
        <v>138</v>
      </c>
      <c r="B11" s="10">
        <v>42297</v>
      </c>
      <c r="C11" s="22">
        <v>792.02</v>
      </c>
      <c r="D11" s="11">
        <f t="shared" si="0"/>
        <v>42327</v>
      </c>
      <c r="E11" s="12">
        <v>42298</v>
      </c>
      <c r="F11" s="13">
        <f t="shared" si="1"/>
        <v>-29</v>
      </c>
      <c r="G11" s="14">
        <f t="shared" si="2"/>
        <v>-22968.579999999998</v>
      </c>
    </row>
    <row r="12" spans="1:7" ht="15">
      <c r="A12" s="18" t="s">
        <v>139</v>
      </c>
      <c r="B12" s="16">
        <v>42298</v>
      </c>
      <c r="C12" s="19">
        <v>2200</v>
      </c>
      <c r="D12" s="11" t="s">
        <v>131</v>
      </c>
      <c r="E12" s="17"/>
      <c r="F12" s="13"/>
      <c r="G12" s="14"/>
    </row>
    <row r="13" spans="1:7" ht="15">
      <c r="A13" s="18" t="s">
        <v>140</v>
      </c>
      <c r="B13" s="16">
        <v>42298</v>
      </c>
      <c r="C13" s="19">
        <v>322.08</v>
      </c>
      <c r="D13" s="11">
        <f t="shared" si="0"/>
        <v>42328</v>
      </c>
      <c r="E13" s="17">
        <v>42303</v>
      </c>
      <c r="F13" s="13">
        <f t="shared" si="1"/>
        <v>-25</v>
      </c>
      <c r="G13" s="14">
        <f t="shared" si="2"/>
        <v>-8052</v>
      </c>
    </row>
    <row r="14" spans="1:7" ht="15">
      <c r="A14" s="18" t="s">
        <v>81</v>
      </c>
      <c r="B14" s="16">
        <v>42299</v>
      </c>
      <c r="C14" s="19">
        <v>99</v>
      </c>
      <c r="D14" s="11">
        <f t="shared" si="0"/>
        <v>42329</v>
      </c>
      <c r="E14" s="17">
        <v>42303</v>
      </c>
      <c r="F14" s="13">
        <f t="shared" si="1"/>
        <v>-26</v>
      </c>
      <c r="G14" s="14">
        <f t="shared" si="2"/>
        <v>-2574</v>
      </c>
    </row>
    <row r="15" spans="1:7" ht="15">
      <c r="A15" s="18" t="s">
        <v>139</v>
      </c>
      <c r="B15" s="16">
        <v>42299</v>
      </c>
      <c r="C15" s="19">
        <v>2200</v>
      </c>
      <c r="D15" s="11">
        <f>B15+30</f>
        <v>42329</v>
      </c>
      <c r="E15" s="17">
        <v>42303</v>
      </c>
      <c r="F15" s="13">
        <f t="shared" si="1"/>
        <v>-26</v>
      </c>
      <c r="G15" s="14">
        <f t="shared" si="2"/>
        <v>-57200</v>
      </c>
    </row>
    <row r="16" spans="1:7" ht="15">
      <c r="A16" s="18" t="s">
        <v>141</v>
      </c>
      <c r="B16" s="16">
        <v>42303</v>
      </c>
      <c r="C16" s="19">
        <v>624</v>
      </c>
      <c r="D16" s="11" t="s">
        <v>131</v>
      </c>
      <c r="E16" s="17"/>
      <c r="F16" s="13"/>
      <c r="G16" s="14"/>
    </row>
    <row r="17" spans="1:7" ht="15">
      <c r="A17" s="18" t="s">
        <v>141</v>
      </c>
      <c r="B17" s="16">
        <v>42303</v>
      </c>
      <c r="C17" s="19">
        <v>604</v>
      </c>
      <c r="D17" s="11" t="s">
        <v>131</v>
      </c>
      <c r="E17" s="17"/>
      <c r="F17" s="13"/>
      <c r="G17" s="14"/>
    </row>
    <row r="18" spans="1:7" ht="15">
      <c r="A18" s="21" t="s">
        <v>141</v>
      </c>
      <c r="B18" s="10">
        <v>42304</v>
      </c>
      <c r="C18" s="22">
        <v>596</v>
      </c>
      <c r="D18" s="11">
        <f>B18+30</f>
        <v>42334</v>
      </c>
      <c r="E18" s="12">
        <v>42305</v>
      </c>
      <c r="F18" s="13">
        <f t="shared" si="1"/>
        <v>-29</v>
      </c>
      <c r="G18" s="14">
        <f t="shared" si="2"/>
        <v>-17284</v>
      </c>
    </row>
    <row r="19" spans="1:7" ht="15">
      <c r="A19" s="21" t="s">
        <v>142</v>
      </c>
      <c r="B19" s="10">
        <v>42305</v>
      </c>
      <c r="C19" s="22">
        <v>140</v>
      </c>
      <c r="D19" s="11">
        <f aca="true" t="shared" si="3" ref="D19:D27">B19+30</f>
        <v>42335</v>
      </c>
      <c r="E19" s="12">
        <v>42318</v>
      </c>
      <c r="F19" s="13">
        <f t="shared" si="1"/>
        <v>-17</v>
      </c>
      <c r="G19" s="14">
        <f t="shared" si="2"/>
        <v>-2380</v>
      </c>
    </row>
    <row r="20" spans="1:7" ht="15">
      <c r="A20" s="18" t="s">
        <v>143</v>
      </c>
      <c r="B20" s="16">
        <v>42306</v>
      </c>
      <c r="C20" s="19">
        <v>1450</v>
      </c>
      <c r="D20" s="11">
        <f t="shared" si="3"/>
        <v>42336</v>
      </c>
      <c r="E20" s="20">
        <v>42318</v>
      </c>
      <c r="F20" s="13">
        <f t="shared" si="1"/>
        <v>-18</v>
      </c>
      <c r="G20" s="14">
        <f t="shared" si="2"/>
        <v>-26100</v>
      </c>
    </row>
    <row r="21" spans="1:7" ht="15">
      <c r="A21" s="18" t="s">
        <v>144</v>
      </c>
      <c r="B21" s="16">
        <v>42307</v>
      </c>
      <c r="C21" s="19">
        <v>1415.2</v>
      </c>
      <c r="D21" s="11">
        <f t="shared" si="3"/>
        <v>42337</v>
      </c>
      <c r="E21" s="17">
        <v>42318</v>
      </c>
      <c r="F21" s="13">
        <f t="shared" si="1"/>
        <v>-19</v>
      </c>
      <c r="G21" s="14">
        <f t="shared" si="2"/>
        <v>-26888.8</v>
      </c>
    </row>
    <row r="22" spans="1:7" ht="15">
      <c r="A22" s="18" t="s">
        <v>137</v>
      </c>
      <c r="B22" s="16">
        <v>42312</v>
      </c>
      <c r="C22" s="19">
        <v>688.5</v>
      </c>
      <c r="D22" s="11">
        <f t="shared" si="3"/>
        <v>42342</v>
      </c>
      <c r="E22" s="20">
        <v>42318</v>
      </c>
      <c r="F22" s="13">
        <f t="shared" si="1"/>
        <v>-24</v>
      </c>
      <c r="G22" s="14">
        <f t="shared" si="2"/>
        <v>-16524</v>
      </c>
    </row>
    <row r="23" spans="1:7" ht="15">
      <c r="A23" s="18" t="s">
        <v>145</v>
      </c>
      <c r="B23" s="16">
        <v>42312</v>
      </c>
      <c r="C23" s="19">
        <v>309.49</v>
      </c>
      <c r="D23" s="11">
        <f t="shared" si="3"/>
        <v>42342</v>
      </c>
      <c r="E23" s="17">
        <v>42318</v>
      </c>
      <c r="F23" s="13">
        <f t="shared" si="1"/>
        <v>-24</v>
      </c>
      <c r="G23" s="14">
        <f t="shared" si="2"/>
        <v>-7427.76</v>
      </c>
    </row>
    <row r="24" spans="1:7" ht="15">
      <c r="A24" s="18" t="s">
        <v>146</v>
      </c>
      <c r="B24" s="16">
        <v>42312</v>
      </c>
      <c r="C24" s="19">
        <v>494.55</v>
      </c>
      <c r="D24" s="11">
        <f t="shared" si="3"/>
        <v>42342</v>
      </c>
      <c r="E24" s="17">
        <v>42318</v>
      </c>
      <c r="F24" s="13">
        <f t="shared" si="1"/>
        <v>-24</v>
      </c>
      <c r="G24" s="14">
        <f t="shared" si="2"/>
        <v>-11869.2</v>
      </c>
    </row>
    <row r="25" spans="1:7" ht="15">
      <c r="A25" s="18" t="s">
        <v>147</v>
      </c>
      <c r="B25" s="16">
        <v>42312</v>
      </c>
      <c r="C25" s="19">
        <v>2900.08</v>
      </c>
      <c r="D25" s="11">
        <f t="shared" si="3"/>
        <v>42342</v>
      </c>
      <c r="E25" s="17">
        <v>42318</v>
      </c>
      <c r="F25" s="13">
        <f t="shared" si="1"/>
        <v>-24</v>
      </c>
      <c r="G25" s="14">
        <f t="shared" si="2"/>
        <v>-69601.92</v>
      </c>
    </row>
    <row r="26" spans="1:7" ht="15">
      <c r="A26" s="21" t="s">
        <v>148</v>
      </c>
      <c r="B26" s="10">
        <v>42313</v>
      </c>
      <c r="C26" s="22">
        <v>65.51</v>
      </c>
      <c r="D26" s="11">
        <f t="shared" si="3"/>
        <v>42343</v>
      </c>
      <c r="E26" s="15">
        <v>42318</v>
      </c>
      <c r="F26" s="13">
        <f t="shared" si="1"/>
        <v>-25</v>
      </c>
      <c r="G26" s="14">
        <f t="shared" si="2"/>
        <v>-1637.7500000000002</v>
      </c>
    </row>
    <row r="27" spans="1:7" ht="15">
      <c r="A27" s="21" t="s">
        <v>149</v>
      </c>
      <c r="B27" s="10">
        <v>42313</v>
      </c>
      <c r="C27" s="22">
        <v>91.43</v>
      </c>
      <c r="D27" s="11">
        <f t="shared" si="3"/>
        <v>42343</v>
      </c>
      <c r="E27" s="15">
        <v>42318</v>
      </c>
      <c r="F27" s="13">
        <f t="shared" si="1"/>
        <v>-25</v>
      </c>
      <c r="G27" s="14">
        <f t="shared" si="2"/>
        <v>-2285.75</v>
      </c>
    </row>
    <row r="28" spans="1:7" ht="15">
      <c r="A28" s="18" t="s">
        <v>150</v>
      </c>
      <c r="B28" s="16">
        <v>42318</v>
      </c>
      <c r="C28" s="19">
        <v>62.31</v>
      </c>
      <c r="D28" s="11" t="s">
        <v>131</v>
      </c>
      <c r="E28" s="17"/>
      <c r="F28" s="13"/>
      <c r="G28" s="14"/>
    </row>
    <row r="29" spans="1:7" ht="15">
      <c r="A29" s="18" t="s">
        <v>151</v>
      </c>
      <c r="B29" s="16">
        <v>42320</v>
      </c>
      <c r="C29" s="19">
        <v>12.66</v>
      </c>
      <c r="D29" s="11">
        <f>B29+30</f>
        <v>42350</v>
      </c>
      <c r="E29" s="17">
        <v>42332</v>
      </c>
      <c r="F29" s="13">
        <f t="shared" si="1"/>
        <v>-18</v>
      </c>
      <c r="G29" s="14">
        <f t="shared" si="2"/>
        <v>-227.88</v>
      </c>
    </row>
    <row r="30" spans="1:7" ht="15">
      <c r="A30" s="18" t="s">
        <v>152</v>
      </c>
      <c r="B30" s="16">
        <v>42320</v>
      </c>
      <c r="C30" s="19">
        <v>12.89</v>
      </c>
      <c r="D30" s="11">
        <f aca="true" t="shared" si="4" ref="D30:D42">B30+30</f>
        <v>42350</v>
      </c>
      <c r="E30" s="17">
        <v>42332</v>
      </c>
      <c r="F30" s="13">
        <f t="shared" si="1"/>
        <v>-18</v>
      </c>
      <c r="G30" s="14">
        <f t="shared" si="2"/>
        <v>-232.02</v>
      </c>
    </row>
    <row r="31" spans="1:7" ht="15">
      <c r="A31" s="18" t="s">
        <v>153</v>
      </c>
      <c r="B31" s="16">
        <v>42320</v>
      </c>
      <c r="C31" s="19">
        <v>46.69</v>
      </c>
      <c r="D31" s="11">
        <f t="shared" si="4"/>
        <v>42350</v>
      </c>
      <c r="E31" s="17">
        <v>42332</v>
      </c>
      <c r="F31" s="13">
        <f t="shared" si="1"/>
        <v>-18</v>
      </c>
      <c r="G31" s="14">
        <f t="shared" si="2"/>
        <v>-840.42</v>
      </c>
    </row>
    <row r="32" spans="1:7" ht="15">
      <c r="A32" s="18" t="s">
        <v>154</v>
      </c>
      <c r="B32" s="16">
        <v>42320</v>
      </c>
      <c r="C32" s="19">
        <v>200.71</v>
      </c>
      <c r="D32" s="11">
        <f t="shared" si="4"/>
        <v>42350</v>
      </c>
      <c r="E32" s="17">
        <v>42332</v>
      </c>
      <c r="F32" s="13">
        <f t="shared" si="1"/>
        <v>-18</v>
      </c>
      <c r="G32" s="14">
        <f t="shared" si="2"/>
        <v>-3612.78</v>
      </c>
    </row>
    <row r="33" spans="1:7" ht="15">
      <c r="A33" s="18" t="s">
        <v>155</v>
      </c>
      <c r="B33" s="16">
        <v>42320</v>
      </c>
      <c r="C33" s="19">
        <v>6.67</v>
      </c>
      <c r="D33" s="11">
        <f t="shared" si="4"/>
        <v>42350</v>
      </c>
      <c r="E33" s="17">
        <v>42332</v>
      </c>
      <c r="F33" s="13">
        <f t="shared" si="1"/>
        <v>-18</v>
      </c>
      <c r="G33" s="14">
        <f t="shared" si="2"/>
        <v>-120.06</v>
      </c>
    </row>
    <row r="34" spans="1:7" ht="15">
      <c r="A34" s="18" t="s">
        <v>156</v>
      </c>
      <c r="B34" s="16">
        <v>42320</v>
      </c>
      <c r="C34" s="19">
        <v>65.79</v>
      </c>
      <c r="D34" s="11">
        <f t="shared" si="4"/>
        <v>42350</v>
      </c>
      <c r="E34" s="17">
        <v>42332</v>
      </c>
      <c r="F34" s="13">
        <f t="shared" si="1"/>
        <v>-18</v>
      </c>
      <c r="G34" s="14">
        <f t="shared" si="2"/>
        <v>-1184.22</v>
      </c>
    </row>
    <row r="35" spans="1:7" ht="15">
      <c r="A35" s="18" t="s">
        <v>157</v>
      </c>
      <c r="B35" s="16">
        <v>42321</v>
      </c>
      <c r="C35" s="19">
        <v>944.28</v>
      </c>
      <c r="D35" s="11">
        <f t="shared" si="4"/>
        <v>42351</v>
      </c>
      <c r="E35" s="17">
        <v>42331</v>
      </c>
      <c r="F35" s="13">
        <f t="shared" si="1"/>
        <v>-20</v>
      </c>
      <c r="G35" s="14">
        <f t="shared" si="2"/>
        <v>-18885.6</v>
      </c>
    </row>
    <row r="36" spans="1:7" ht="15">
      <c r="A36" s="18" t="s">
        <v>13</v>
      </c>
      <c r="B36" s="16">
        <v>42326</v>
      </c>
      <c r="C36" s="19">
        <v>885.72</v>
      </c>
      <c r="D36" s="11">
        <f t="shared" si="4"/>
        <v>42356</v>
      </c>
      <c r="E36" s="17">
        <v>4010</v>
      </c>
      <c r="F36" s="13">
        <f t="shared" si="1"/>
        <v>-38346</v>
      </c>
      <c r="G36" s="14">
        <f t="shared" si="2"/>
        <v>-33963819.120000005</v>
      </c>
    </row>
    <row r="37" spans="1:7" ht="15">
      <c r="A37" s="18" t="s">
        <v>158</v>
      </c>
      <c r="B37" s="16">
        <v>42327</v>
      </c>
      <c r="C37" s="19">
        <v>123.09</v>
      </c>
      <c r="D37" s="11">
        <f t="shared" si="4"/>
        <v>42357</v>
      </c>
      <c r="E37" s="17">
        <v>42332</v>
      </c>
      <c r="F37" s="13">
        <f t="shared" si="1"/>
        <v>-25</v>
      </c>
      <c r="G37" s="14">
        <f t="shared" si="2"/>
        <v>-3077.25</v>
      </c>
    </row>
    <row r="38" spans="1:7" ht="15">
      <c r="A38" s="18" t="s">
        <v>159</v>
      </c>
      <c r="B38" s="16">
        <v>42327</v>
      </c>
      <c r="C38" s="19">
        <v>448.28</v>
      </c>
      <c r="D38" s="11">
        <f t="shared" si="4"/>
        <v>42357</v>
      </c>
      <c r="E38" s="17">
        <v>42332</v>
      </c>
      <c r="F38" s="13">
        <f t="shared" si="1"/>
        <v>-25</v>
      </c>
      <c r="G38" s="14">
        <f t="shared" si="2"/>
        <v>-11207</v>
      </c>
    </row>
    <row r="39" spans="1:7" ht="15">
      <c r="A39" s="18" t="s">
        <v>160</v>
      </c>
      <c r="B39" s="16">
        <v>42327</v>
      </c>
      <c r="C39" s="19">
        <v>68.05</v>
      </c>
      <c r="D39" s="11">
        <f t="shared" si="4"/>
        <v>42357</v>
      </c>
      <c r="E39" s="17">
        <v>42332</v>
      </c>
      <c r="F39" s="13">
        <f t="shared" si="1"/>
        <v>-25</v>
      </c>
      <c r="G39" s="14">
        <f t="shared" si="2"/>
        <v>-1701.25</v>
      </c>
    </row>
    <row r="40" spans="1:7" ht="15">
      <c r="A40" s="18" t="s">
        <v>161</v>
      </c>
      <c r="B40" s="16">
        <v>42327</v>
      </c>
      <c r="C40" s="19">
        <v>61.24</v>
      </c>
      <c r="D40" s="11">
        <f t="shared" si="4"/>
        <v>42357</v>
      </c>
      <c r="E40" s="17">
        <v>42332</v>
      </c>
      <c r="F40" s="13">
        <f t="shared" si="1"/>
        <v>-25</v>
      </c>
      <c r="G40" s="14">
        <f t="shared" si="2"/>
        <v>-1531</v>
      </c>
    </row>
    <row r="41" spans="1:7" ht="15">
      <c r="A41" s="18" t="s">
        <v>162</v>
      </c>
      <c r="B41" s="16">
        <v>42341</v>
      </c>
      <c r="C41" s="19">
        <v>818.84</v>
      </c>
      <c r="D41" s="11">
        <f t="shared" si="4"/>
        <v>42371</v>
      </c>
      <c r="E41" s="17">
        <v>42347</v>
      </c>
      <c r="F41" s="13">
        <f t="shared" si="1"/>
        <v>-24</v>
      </c>
      <c r="G41" s="14">
        <f t="shared" si="2"/>
        <v>-19652.16</v>
      </c>
    </row>
    <row r="42" spans="1:7" ht="15">
      <c r="A42" s="18" t="s">
        <v>163</v>
      </c>
      <c r="B42" s="16">
        <v>42342</v>
      </c>
      <c r="C42" s="19">
        <v>32.55</v>
      </c>
      <c r="D42" s="11">
        <f t="shared" si="4"/>
        <v>42372</v>
      </c>
      <c r="E42" s="17">
        <v>42347</v>
      </c>
      <c r="F42" s="13">
        <f t="shared" si="1"/>
        <v>-25</v>
      </c>
      <c r="G42" s="14">
        <f t="shared" si="2"/>
        <v>-813.7499999999999</v>
      </c>
    </row>
    <row r="43" spans="1:7" ht="15">
      <c r="A43" s="18" t="s">
        <v>164</v>
      </c>
      <c r="B43" s="16">
        <v>42347</v>
      </c>
      <c r="C43" s="19">
        <v>53.47</v>
      </c>
      <c r="D43" s="11" t="s">
        <v>131</v>
      </c>
      <c r="E43" s="17"/>
      <c r="F43" s="13"/>
      <c r="G43" s="14"/>
    </row>
    <row r="44" spans="1:7" ht="15">
      <c r="A44" s="18" t="s">
        <v>165</v>
      </c>
      <c r="B44" s="16">
        <v>42345</v>
      </c>
      <c r="C44" s="19">
        <v>28.58</v>
      </c>
      <c r="D44" s="11">
        <f aca="true" t="shared" si="5" ref="D44:D49">B44+30</f>
        <v>42375</v>
      </c>
      <c r="E44" s="20">
        <v>42347</v>
      </c>
      <c r="F44" s="13">
        <f t="shared" si="1"/>
        <v>-28</v>
      </c>
      <c r="G44" s="14">
        <f t="shared" si="2"/>
        <v>-800.24</v>
      </c>
    </row>
    <row r="45" spans="1:7" ht="15">
      <c r="A45" s="18" t="s">
        <v>166</v>
      </c>
      <c r="B45" s="16">
        <v>42347</v>
      </c>
      <c r="C45" s="19">
        <v>1479.59</v>
      </c>
      <c r="D45" s="11">
        <f t="shared" si="5"/>
        <v>42377</v>
      </c>
      <c r="E45" s="20">
        <v>42347</v>
      </c>
      <c r="F45" s="13">
        <f t="shared" si="1"/>
        <v>-30</v>
      </c>
      <c r="G45" s="14">
        <f t="shared" si="2"/>
        <v>-44387.7</v>
      </c>
    </row>
    <row r="46" spans="1:7" ht="15">
      <c r="A46" s="18" t="s">
        <v>167</v>
      </c>
      <c r="B46" s="16">
        <v>42347</v>
      </c>
      <c r="C46" s="19">
        <v>67.21</v>
      </c>
      <c r="D46" s="11">
        <f t="shared" si="5"/>
        <v>42377</v>
      </c>
      <c r="E46" s="20">
        <v>42347</v>
      </c>
      <c r="F46" s="13">
        <f t="shared" si="1"/>
        <v>-30</v>
      </c>
      <c r="G46" s="14">
        <f t="shared" si="2"/>
        <v>-2016.2999999999997</v>
      </c>
    </row>
    <row r="47" spans="1:7" ht="15">
      <c r="A47" s="18" t="s">
        <v>168</v>
      </c>
      <c r="B47" s="16">
        <v>42352</v>
      </c>
      <c r="C47" s="19">
        <v>70.52</v>
      </c>
      <c r="D47" s="11">
        <f t="shared" si="5"/>
        <v>42382</v>
      </c>
      <c r="E47" s="20">
        <v>42355</v>
      </c>
      <c r="F47" s="13">
        <f t="shared" si="1"/>
        <v>-27</v>
      </c>
      <c r="G47" s="14">
        <f t="shared" si="2"/>
        <v>-1904.04</v>
      </c>
    </row>
    <row r="48" spans="1:7" ht="15">
      <c r="A48" s="18" t="s">
        <v>169</v>
      </c>
      <c r="B48" s="16">
        <v>42352</v>
      </c>
      <c r="C48" s="19">
        <v>6820</v>
      </c>
      <c r="D48" s="11">
        <f t="shared" si="5"/>
        <v>42382</v>
      </c>
      <c r="E48" s="20">
        <v>42355</v>
      </c>
      <c r="F48" s="13">
        <f t="shared" si="1"/>
        <v>-27</v>
      </c>
      <c r="G48" s="14">
        <f t="shared" si="2"/>
        <v>-184140</v>
      </c>
    </row>
    <row r="49" spans="1:7" ht="15">
      <c r="A49" s="18" t="s">
        <v>170</v>
      </c>
      <c r="B49" s="16">
        <v>42361</v>
      </c>
      <c r="C49" s="19">
        <v>0.98</v>
      </c>
      <c r="D49" s="11">
        <f t="shared" si="5"/>
        <v>42391</v>
      </c>
      <c r="E49" s="17">
        <v>42391</v>
      </c>
      <c r="F49" s="13">
        <f t="shared" si="1"/>
        <v>0</v>
      </c>
      <c r="G49" s="14">
        <f t="shared" si="2"/>
        <v>0</v>
      </c>
    </row>
    <row r="50" spans="1:7" ht="15">
      <c r="A50" s="23"/>
      <c r="B50" s="23"/>
      <c r="C50" s="24">
        <f>SUM(C4:C31)</f>
        <v>28434.92</v>
      </c>
      <c r="D50" s="23"/>
      <c r="E50" s="23"/>
      <c r="F50" s="25"/>
      <c r="G50" s="26">
        <f>SUM(G4:G31)</f>
        <v>-589041.7800000001</v>
      </c>
    </row>
    <row r="51" spans="1:7" ht="15">
      <c r="A51" s="1"/>
      <c r="B51" s="1"/>
      <c r="C51" s="7"/>
      <c r="D51" s="1"/>
      <c r="E51" s="1"/>
      <c r="F51" s="1"/>
      <c r="G51" s="1"/>
    </row>
    <row r="52" spans="1:7" ht="15">
      <c r="A52" s="1"/>
      <c r="B52" s="51" t="s">
        <v>172</v>
      </c>
      <c r="C52" s="51"/>
      <c r="D52" s="51"/>
      <c r="E52" s="51"/>
      <c r="F52" s="1"/>
      <c r="G52" s="1"/>
    </row>
    <row r="53" spans="2:5" ht="15">
      <c r="B53" s="51"/>
      <c r="C53" s="51"/>
      <c r="D53" s="51"/>
      <c r="E53" s="51"/>
    </row>
    <row r="54" spans="2:5" ht="15">
      <c r="B54" s="51"/>
      <c r="C54" s="51"/>
      <c r="D54" s="51"/>
      <c r="E54" s="51"/>
    </row>
    <row r="55" spans="2:5" ht="30.75" customHeight="1">
      <c r="B55" s="51"/>
      <c r="C55" s="51"/>
      <c r="D55" s="51"/>
      <c r="E55" s="51"/>
    </row>
  </sheetData>
  <mergeCells count="2">
    <mergeCell ref="B52:E55"/>
    <mergeCell ref="A1:F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Rossin</cp:lastModifiedBy>
  <cp:lastPrinted>2015-06-25T09:37:41Z</cp:lastPrinted>
  <dcterms:created xsi:type="dcterms:W3CDTF">2015-04-24T09:04:05Z</dcterms:created>
  <dcterms:modified xsi:type="dcterms:W3CDTF">2016-07-04T10:44:45Z</dcterms:modified>
  <cp:category/>
  <cp:version/>
  <cp:contentType/>
  <cp:contentStatus/>
</cp:coreProperties>
</file>